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-fu/Documents/001_高師研習活動2021_1100101_new/新北_SBASP研習_1101017/"/>
    </mc:Choice>
  </mc:AlternateContent>
  <xr:revisionPtr revIDLastSave="0" documentId="13_ncr:1_{34251D53-1B95-4047-B2B5-6E3947B50931}" xr6:coauthVersionLast="47" xr6:coauthVersionMax="47" xr10:uidLastSave="{00000000-0000-0000-0000-000000000000}"/>
  <bookViews>
    <workbookView xWindow="0" yWindow="500" windowWidth="20480" windowHeight="11520" tabRatio="615" xr2:uid="{00000000-000D-0000-FFFF-FFFF00000000}"/>
  </bookViews>
  <sheets>
    <sheet name="學前師" sheetId="4" r:id="rId1"/>
    <sheet name="學前家" sheetId="5" r:id="rId2"/>
  </sheets>
  <definedNames>
    <definedName name="_Toc446422571" localSheetId="0">學前師!$W$2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4" i="5" l="1"/>
  <c r="G23" i="5"/>
  <c r="G9" i="5"/>
  <c r="G60" i="4"/>
  <c r="G59" i="4"/>
  <c r="G10" i="4"/>
  <c r="G9" i="4"/>
  <c r="L31" i="5"/>
  <c r="L39" i="5" s="1"/>
  <c r="L30" i="5"/>
  <c r="M34" i="5"/>
  <c r="L23" i="5"/>
  <c r="G77" i="4"/>
  <c r="G76" i="4"/>
  <c r="G75" i="4"/>
  <c r="I75" i="4" s="1"/>
  <c r="G74" i="4"/>
  <c r="G73" i="4"/>
  <c r="G72" i="4"/>
  <c r="G71" i="4"/>
  <c r="H77" i="4"/>
  <c r="H76" i="4"/>
  <c r="H75" i="4"/>
  <c r="H74" i="4"/>
  <c r="H73" i="4"/>
  <c r="H72" i="4"/>
  <c r="H71" i="4"/>
  <c r="H71" i="5"/>
  <c r="G71" i="5"/>
  <c r="I71" i="5" s="1"/>
  <c r="G31" i="4"/>
  <c r="M52" i="4"/>
  <c r="M51" i="4"/>
  <c r="M50" i="4"/>
  <c r="M49" i="4"/>
  <c r="M48" i="4"/>
  <c r="M47" i="4"/>
  <c r="M36" i="4"/>
  <c r="G48" i="4" s="1"/>
  <c r="M35" i="4"/>
  <c r="M34" i="4"/>
  <c r="G46" i="4" s="1"/>
  <c r="M33" i="4"/>
  <c r="G45" i="4" s="1"/>
  <c r="M32" i="4"/>
  <c r="M31" i="4"/>
  <c r="M30" i="4"/>
  <c r="M26" i="4"/>
  <c r="M25" i="4"/>
  <c r="G25" i="4" s="1"/>
  <c r="M24" i="4"/>
  <c r="M23" i="4"/>
  <c r="M22" i="4"/>
  <c r="M11" i="4"/>
  <c r="M10" i="4"/>
  <c r="M9" i="4"/>
  <c r="M8" i="4"/>
  <c r="M7" i="4"/>
  <c r="M15" i="4" s="1"/>
  <c r="M6" i="4"/>
  <c r="M5" i="4"/>
  <c r="M52" i="5"/>
  <c r="L52" i="5"/>
  <c r="M51" i="5"/>
  <c r="K51" i="5" s="1"/>
  <c r="L51" i="5"/>
  <c r="M50" i="5"/>
  <c r="L50" i="5"/>
  <c r="M49" i="5"/>
  <c r="L49" i="5"/>
  <c r="M48" i="5"/>
  <c r="G60" i="5" s="1"/>
  <c r="L48" i="5"/>
  <c r="K48" i="5" s="1"/>
  <c r="CS1" i="5" s="1"/>
  <c r="O48" i="5" s="1"/>
  <c r="M47" i="5"/>
  <c r="L47" i="5"/>
  <c r="M36" i="5"/>
  <c r="L36" i="5"/>
  <c r="M35" i="5"/>
  <c r="G47" i="5" s="1"/>
  <c r="L35" i="5"/>
  <c r="L34" i="5"/>
  <c r="L41" i="5" s="1"/>
  <c r="K41" i="5" s="1"/>
  <c r="M33" i="5"/>
  <c r="L33" i="5"/>
  <c r="M32" i="5"/>
  <c r="L32" i="5"/>
  <c r="M31" i="5"/>
  <c r="K31" i="5" s="1"/>
  <c r="M30" i="5"/>
  <c r="M26" i="5"/>
  <c r="L26" i="5"/>
  <c r="M25" i="5"/>
  <c r="G25" i="5" s="1"/>
  <c r="L25" i="5"/>
  <c r="M24" i="5"/>
  <c r="L24" i="5"/>
  <c r="K24" i="5" s="1"/>
  <c r="M23" i="5"/>
  <c r="M22" i="5"/>
  <c r="L22" i="5"/>
  <c r="M11" i="5"/>
  <c r="M10" i="5"/>
  <c r="M9" i="5"/>
  <c r="M8" i="5"/>
  <c r="M7" i="5"/>
  <c r="M6" i="5"/>
  <c r="G6" i="5" s="1"/>
  <c r="M5" i="5"/>
  <c r="K25" i="5"/>
  <c r="BH1" i="5" s="1"/>
  <c r="P25" i="5" s="1"/>
  <c r="M39" i="5"/>
  <c r="K26" i="5"/>
  <c r="K36" i="5"/>
  <c r="FG1" i="5" s="1"/>
  <c r="R36" i="5" s="1"/>
  <c r="H48" i="5" s="1"/>
  <c r="K30" i="5"/>
  <c r="BM1" i="5"/>
  <c r="O30" i="5" s="1"/>
  <c r="K32" i="5"/>
  <c r="K23" i="5"/>
  <c r="M39" i="4"/>
  <c r="M41" i="4"/>
  <c r="K47" i="5"/>
  <c r="CR1" i="5" s="1"/>
  <c r="P47" i="5" s="1"/>
  <c r="M41" i="5"/>
  <c r="K50" i="5"/>
  <c r="G62" i="5" s="1"/>
  <c r="CX1" i="5"/>
  <c r="K52" i="5"/>
  <c r="DA1" i="5" s="1"/>
  <c r="O52" i="5" s="1"/>
  <c r="M16" i="5"/>
  <c r="M40" i="5"/>
  <c r="K49" i="5"/>
  <c r="K35" i="5"/>
  <c r="M40" i="4"/>
  <c r="M16" i="4"/>
  <c r="GJ1" i="5"/>
  <c r="S52" i="5" s="1"/>
  <c r="I64" i="5" s="1"/>
  <c r="GI1" i="5"/>
  <c r="R52" i="5" s="1"/>
  <c r="H64" i="5" s="1"/>
  <c r="CZ1" i="5"/>
  <c r="P51" i="5" s="1"/>
  <c r="CW1" i="5"/>
  <c r="O50" i="5" s="1"/>
  <c r="I76" i="4"/>
  <c r="I74" i="4"/>
  <c r="I72" i="4"/>
  <c r="H37" i="4"/>
  <c r="G37" i="4"/>
  <c r="I37" i="4" s="1"/>
  <c r="H36" i="4"/>
  <c r="G36" i="4"/>
  <c r="I36" i="4" s="1"/>
  <c r="H35" i="4"/>
  <c r="G35" i="4"/>
  <c r="H34" i="4"/>
  <c r="G34" i="4"/>
  <c r="I34" i="4" s="1"/>
  <c r="H33" i="4"/>
  <c r="G33" i="4"/>
  <c r="I33" i="4"/>
  <c r="H32" i="4"/>
  <c r="G32" i="4"/>
  <c r="H31" i="4"/>
  <c r="I31" i="4" s="1"/>
  <c r="H77" i="5"/>
  <c r="H76" i="5"/>
  <c r="H75" i="5"/>
  <c r="H74" i="5"/>
  <c r="I74" i="5" s="1"/>
  <c r="H73" i="5"/>
  <c r="I73" i="5" s="1"/>
  <c r="H72" i="5"/>
  <c r="G77" i="5"/>
  <c r="I77" i="5" s="1"/>
  <c r="G76" i="5"/>
  <c r="I76" i="5" s="1"/>
  <c r="G75" i="5"/>
  <c r="G74" i="5"/>
  <c r="G73" i="5"/>
  <c r="G72" i="5"/>
  <c r="H37" i="5"/>
  <c r="H36" i="5"/>
  <c r="H35" i="5"/>
  <c r="H34" i="5"/>
  <c r="H33" i="5"/>
  <c r="H32" i="5"/>
  <c r="H31" i="5"/>
  <c r="G37" i="5"/>
  <c r="I37" i="5" s="1"/>
  <c r="G36" i="5"/>
  <c r="G35" i="5"/>
  <c r="I35" i="5"/>
  <c r="G34" i="5"/>
  <c r="G33" i="5"/>
  <c r="G32" i="5"/>
  <c r="I32" i="5" s="1"/>
  <c r="G31" i="5"/>
  <c r="I31" i="5"/>
  <c r="I71" i="4"/>
  <c r="I36" i="5"/>
  <c r="I33" i="5"/>
  <c r="I75" i="5"/>
  <c r="I34" i="5"/>
  <c r="I77" i="4"/>
  <c r="H2" i="4"/>
  <c r="H2" i="5"/>
  <c r="L47" i="4"/>
  <c r="K47" i="4"/>
  <c r="FZ1" i="4" s="1"/>
  <c r="S47" i="4" s="1"/>
  <c r="FY1" i="4"/>
  <c r="R47" i="4"/>
  <c r="H59" i="4" s="1"/>
  <c r="L31" i="4"/>
  <c r="K31" i="4"/>
  <c r="EX1" i="4" s="1"/>
  <c r="S31" i="4" s="1"/>
  <c r="I43" i="4" s="1"/>
  <c r="CQ1" i="4"/>
  <c r="O47" i="4"/>
  <c r="CR1" i="4"/>
  <c r="P47" i="4" s="1"/>
  <c r="L11" i="5"/>
  <c r="K11" i="5" s="1"/>
  <c r="L10" i="5"/>
  <c r="K10" i="5"/>
  <c r="AG1" i="5" s="1"/>
  <c r="L9" i="5"/>
  <c r="K9" i="5"/>
  <c r="L8" i="5"/>
  <c r="L15" i="5" s="1"/>
  <c r="K8" i="5"/>
  <c r="L7" i="5"/>
  <c r="K7" i="5" s="1"/>
  <c r="L6" i="5"/>
  <c r="L14" i="5" s="1"/>
  <c r="K6" i="5"/>
  <c r="L5" i="5"/>
  <c r="DH1" i="5"/>
  <c r="S6" i="5" s="1"/>
  <c r="I6" i="5" s="1"/>
  <c r="DO1" i="5"/>
  <c r="R10" i="5"/>
  <c r="H10" i="5" s="1"/>
  <c r="DP1" i="5"/>
  <c r="S10" i="5" s="1"/>
  <c r="DN1" i="5"/>
  <c r="S9" i="5" s="1"/>
  <c r="I9" i="5" s="1"/>
  <c r="DM1" i="5"/>
  <c r="R9" i="5"/>
  <c r="DI1" i="5"/>
  <c r="R7" i="5" s="1"/>
  <c r="H7" i="5" s="1"/>
  <c r="I63" i="5"/>
  <c r="FH1" i="5"/>
  <c r="S36" i="5" s="1"/>
  <c r="I48" i="5" s="1"/>
  <c r="BZ1" i="5"/>
  <c r="P36" i="5"/>
  <c r="L40" i="5"/>
  <c r="L16" i="5"/>
  <c r="K16" i="5" s="1"/>
  <c r="GH1" i="5"/>
  <c r="S51" i="5" s="1"/>
  <c r="GF1" i="5"/>
  <c r="S50" i="5" s="1"/>
  <c r="I62" i="5" s="1"/>
  <c r="GE1" i="5"/>
  <c r="R50" i="5"/>
  <c r="H62" i="5" s="1"/>
  <c r="GB1" i="5"/>
  <c r="S48" i="5"/>
  <c r="I60" i="5" s="1"/>
  <c r="GA1" i="5"/>
  <c r="R48" i="5" s="1"/>
  <c r="H60" i="5" s="1"/>
  <c r="FF1" i="5"/>
  <c r="S35" i="5"/>
  <c r="FE1" i="5"/>
  <c r="R35" i="5" s="1"/>
  <c r="H47" i="5" s="1"/>
  <c r="EZ1" i="5"/>
  <c r="S32" i="5" s="1"/>
  <c r="I44" i="5" s="1"/>
  <c r="EQ1" i="5"/>
  <c r="R26" i="5"/>
  <c r="H26" i="5" s="1"/>
  <c r="EP1" i="5"/>
  <c r="S25" i="5" s="1"/>
  <c r="I25" i="5" s="1"/>
  <c r="EO1" i="5"/>
  <c r="R25" i="5" s="1"/>
  <c r="EL1" i="5"/>
  <c r="S23" i="5" s="1"/>
  <c r="I23" i="5" s="1"/>
  <c r="EK1" i="5"/>
  <c r="R23" i="5" s="1"/>
  <c r="BY1" i="5"/>
  <c r="O36" i="5"/>
  <c r="BX1" i="5"/>
  <c r="P35" i="5"/>
  <c r="BW1" i="5"/>
  <c r="O35" i="5" s="1"/>
  <c r="BQ1" i="5"/>
  <c r="O32" i="5" s="1"/>
  <c r="BI1" i="5"/>
  <c r="O26" i="5" s="1"/>
  <c r="BG1" i="5"/>
  <c r="O25" i="5"/>
  <c r="AH1" i="5"/>
  <c r="P10" i="5" s="1"/>
  <c r="O10" i="5"/>
  <c r="AF1" i="5"/>
  <c r="P9" i="5"/>
  <c r="AE1" i="5"/>
  <c r="O9" i="5" s="1"/>
  <c r="Z1" i="5"/>
  <c r="P6" i="5" s="1"/>
  <c r="H9" i="5"/>
  <c r="H25" i="5"/>
  <c r="I10" i="5"/>
  <c r="I47" i="5"/>
  <c r="K39" i="5"/>
  <c r="P50" i="5"/>
  <c r="H23" i="5"/>
  <c r="L52" i="4"/>
  <c r="L51" i="4"/>
  <c r="L50" i="4"/>
  <c r="K50" i="4" s="1"/>
  <c r="CX1" i="4" s="1"/>
  <c r="P50" i="4" s="1"/>
  <c r="L32" i="4"/>
  <c r="K32" i="4" s="1"/>
  <c r="EY1" i="4" s="1"/>
  <c r="R32" i="4" s="1"/>
  <c r="H44" i="4" s="1"/>
  <c r="L49" i="4"/>
  <c r="K49" i="4" s="1"/>
  <c r="L48" i="4"/>
  <c r="L36" i="4"/>
  <c r="L35" i="4"/>
  <c r="L34" i="4"/>
  <c r="L33" i="4"/>
  <c r="K33" i="4"/>
  <c r="BS1" i="4" s="1"/>
  <c r="O33" i="4" s="1"/>
  <c r="L30" i="4"/>
  <c r="K30" i="4" s="1"/>
  <c r="L26" i="4"/>
  <c r="K26" i="4" s="1"/>
  <c r="L25" i="4"/>
  <c r="L24" i="4"/>
  <c r="L23" i="4"/>
  <c r="L22" i="4"/>
  <c r="K22" i="4" s="1"/>
  <c r="L6" i="4"/>
  <c r="K6" i="4" s="1"/>
  <c r="Z1" i="4" s="1"/>
  <c r="P6" i="4" s="1"/>
  <c r="L9" i="4"/>
  <c r="K9" i="4"/>
  <c r="DM1" i="4" s="1"/>
  <c r="L8" i="4"/>
  <c r="L7" i="4"/>
  <c r="L11" i="4"/>
  <c r="L10" i="4"/>
  <c r="L16" i="4" s="1"/>
  <c r="K10" i="4"/>
  <c r="L5" i="4"/>
  <c r="CD1" i="5"/>
  <c r="P39" i="5" s="1"/>
  <c r="FK1" i="5"/>
  <c r="R39" i="5" s="1"/>
  <c r="H51" i="5" s="1"/>
  <c r="K35" i="4"/>
  <c r="G47" i="4" s="1"/>
  <c r="K52" i="4"/>
  <c r="GJ1" i="4" s="1"/>
  <c r="S52" i="4" s="1"/>
  <c r="I64" i="4" s="1"/>
  <c r="FB1" i="4"/>
  <c r="S33" i="4"/>
  <c r="BT1" i="4"/>
  <c r="P33" i="4"/>
  <c r="K34" i="4"/>
  <c r="FD1" i="4" s="1"/>
  <c r="S34" i="4" s="1"/>
  <c r="I46" i="4" s="1"/>
  <c r="K36" i="4"/>
  <c r="K48" i="4"/>
  <c r="K51" i="4"/>
  <c r="GG1" i="4" s="1"/>
  <c r="R51" i="4" s="1"/>
  <c r="H63" i="4" s="1"/>
  <c r="DO1" i="4"/>
  <c r="R10" i="4"/>
  <c r="H10" i="4" s="1"/>
  <c r="DP1" i="4"/>
  <c r="S10" i="4"/>
  <c r="I10" i="4" s="1"/>
  <c r="R9" i="4"/>
  <c r="H9" i="4" s="1"/>
  <c r="DN1" i="4"/>
  <c r="S9" i="4" s="1"/>
  <c r="I9" i="4" s="1"/>
  <c r="K24" i="4"/>
  <c r="EN1" i="4" s="1"/>
  <c r="S24" i="4" s="1"/>
  <c r="I24" i="4" s="1"/>
  <c r="K23" i="4"/>
  <c r="BC1" i="4" s="1"/>
  <c r="O23" i="4" s="1"/>
  <c r="K25" i="4"/>
  <c r="EO1" i="4" s="1"/>
  <c r="R25" i="4" s="1"/>
  <c r="H25" i="4" s="1"/>
  <c r="K5" i="4"/>
  <c r="L40" i="4"/>
  <c r="K40" i="4" s="1"/>
  <c r="L41" i="4"/>
  <c r="L14" i="4"/>
  <c r="GI1" i="4"/>
  <c r="R52" i="4" s="1"/>
  <c r="H64" i="4" s="1"/>
  <c r="I59" i="4"/>
  <c r="Y1" i="4"/>
  <c r="O6" i="4"/>
  <c r="K41" i="4"/>
  <c r="GH1" i="4"/>
  <c r="S51" i="4" s="1"/>
  <c r="I63" i="4" s="1"/>
  <c r="CY1" i="4"/>
  <c r="O51" i="4"/>
  <c r="EZ1" i="4"/>
  <c r="S32" i="4"/>
  <c r="BR1" i="4"/>
  <c r="P32" i="4" s="1"/>
  <c r="GB1" i="4"/>
  <c r="S48" i="4"/>
  <c r="I60" i="4" s="1"/>
  <c r="CT1" i="4"/>
  <c r="P48" i="4" s="1"/>
  <c r="GA1" i="4"/>
  <c r="R48" i="4"/>
  <c r="H60" i="4" s="1"/>
  <c r="CS1" i="4"/>
  <c r="O48" i="4" s="1"/>
  <c r="BY1" i="4"/>
  <c r="O36" i="4" s="1"/>
  <c r="BU1" i="4"/>
  <c r="O34" i="4"/>
  <c r="DB1" i="4"/>
  <c r="P52" i="4"/>
  <c r="DA1" i="4"/>
  <c r="O52" i="4"/>
  <c r="GF1" i="4"/>
  <c r="S50" i="4" s="1"/>
  <c r="I62" i="4" s="1"/>
  <c r="FF1" i="4"/>
  <c r="S35" i="4"/>
  <c r="I47" i="4" s="1"/>
  <c r="BX1" i="4"/>
  <c r="P35" i="4" s="1"/>
  <c r="FE1" i="4"/>
  <c r="R35" i="4" s="1"/>
  <c r="BW1" i="4"/>
  <c r="O35" i="4"/>
  <c r="K16" i="4"/>
  <c r="EA1" i="4" s="1"/>
  <c r="R16" i="4" s="1"/>
  <c r="H16" i="4" s="1"/>
  <c r="EP1" i="4"/>
  <c r="S25" i="4" s="1"/>
  <c r="BH1" i="4"/>
  <c r="P25" i="4" s="1"/>
  <c r="EL1" i="4"/>
  <c r="S23" i="4" s="1"/>
  <c r="BD1" i="4"/>
  <c r="P23" i="4"/>
  <c r="DG1" i="4"/>
  <c r="R6" i="4" s="1"/>
  <c r="H6" i="4" s="1"/>
  <c r="EM1" i="4"/>
  <c r="R24" i="4"/>
  <c r="H24" i="4" s="1"/>
  <c r="BE1" i="4"/>
  <c r="O24" i="4" s="1"/>
  <c r="BF1" i="4"/>
  <c r="P24" i="4"/>
  <c r="BB1" i="4"/>
  <c r="P22" i="4"/>
  <c r="AH1" i="4"/>
  <c r="P10" i="4" s="1"/>
  <c r="AG1" i="4"/>
  <c r="O10" i="4" s="1"/>
  <c r="AF1" i="4"/>
  <c r="P9" i="4" s="1"/>
  <c r="I23" i="4"/>
  <c r="I25" i="4"/>
  <c r="AT1" i="4"/>
  <c r="P16" i="4" s="1"/>
  <c r="AS1" i="4"/>
  <c r="O16" i="4" s="1"/>
  <c r="I45" i="4"/>
  <c r="I44" i="4"/>
  <c r="H47" i="4"/>
  <c r="CJ1" i="4"/>
  <c r="P41" i="4" s="1"/>
  <c r="EB1" i="4"/>
  <c r="S16" i="4" s="1"/>
  <c r="I16" i="4" s="1"/>
  <c r="G26" i="4" l="1"/>
  <c r="ER1" i="4"/>
  <c r="S26" i="4" s="1"/>
  <c r="I26" i="4" s="1"/>
  <c r="BJ1" i="4"/>
  <c r="P26" i="4" s="1"/>
  <c r="BI1" i="4"/>
  <c r="O26" i="4" s="1"/>
  <c r="GC1" i="5"/>
  <c r="R49" i="5" s="1"/>
  <c r="H61" i="5" s="1"/>
  <c r="GD1" i="5"/>
  <c r="S49" i="5" s="1"/>
  <c r="I61" i="5" s="1"/>
  <c r="CV1" i="5"/>
  <c r="P49" i="5" s="1"/>
  <c r="CU1" i="5"/>
  <c r="O49" i="5" s="1"/>
  <c r="DJ1" i="5"/>
  <c r="S7" i="5" s="1"/>
  <c r="I7" i="5" s="1"/>
  <c r="AB1" i="5"/>
  <c r="P7" i="5" s="1"/>
  <c r="AA1" i="5"/>
  <c r="O7" i="5" s="1"/>
  <c r="I32" i="4"/>
  <c r="G53" i="5"/>
  <c r="G22" i="5"/>
  <c r="FO1" i="4"/>
  <c r="S40" i="4" s="1"/>
  <c r="I52" i="4" s="1"/>
  <c r="CG1" i="4"/>
  <c r="P40" i="4" s="1"/>
  <c r="GC1" i="4"/>
  <c r="R49" i="4" s="1"/>
  <c r="H61" i="4" s="1"/>
  <c r="CU1" i="4"/>
  <c r="O49" i="4" s="1"/>
  <c r="G61" i="4"/>
  <c r="CV1" i="4"/>
  <c r="P49" i="4" s="1"/>
  <c r="DK1" i="5"/>
  <c r="R8" i="5" s="1"/>
  <c r="H8" i="5" s="1"/>
  <c r="AC1" i="5"/>
  <c r="O8" i="5" s="1"/>
  <c r="DL1" i="5"/>
  <c r="S8" i="5" s="1"/>
  <c r="I8" i="5" s="1"/>
  <c r="AD1" i="5"/>
  <c r="P8" i="5" s="1"/>
  <c r="G8" i="5"/>
  <c r="BM1" i="4"/>
  <c r="O30" i="4" s="1"/>
  <c r="BN1" i="4"/>
  <c r="P30" i="4" s="1"/>
  <c r="EU1" i="4"/>
  <c r="R30" i="4" s="1"/>
  <c r="H42" i="4" s="1"/>
  <c r="EV1" i="4"/>
  <c r="S30" i="4" s="1"/>
  <c r="I42" i="4" s="1"/>
  <c r="M44" i="5"/>
  <c r="FR1" i="5"/>
  <c r="S41" i="5" s="1"/>
  <c r="I53" i="5" s="1"/>
  <c r="CI1" i="5"/>
  <c r="O41" i="5" s="1"/>
  <c r="CJ1" i="5"/>
  <c r="P41" i="5" s="1"/>
  <c r="FQ1" i="5"/>
  <c r="R41" i="5" s="1"/>
  <c r="H53" i="5" s="1"/>
  <c r="CI1" i="4"/>
  <c r="O41" i="4" s="1"/>
  <c r="FR1" i="4"/>
  <c r="S41" i="4" s="1"/>
  <c r="I53" i="4" s="1"/>
  <c r="K8" i="4"/>
  <c r="L15" i="4"/>
  <c r="CF1" i="4"/>
  <c r="O40" i="4" s="1"/>
  <c r="K15" i="5"/>
  <c r="L19" i="5"/>
  <c r="I72" i="5"/>
  <c r="G52" i="5"/>
  <c r="EQ1" i="4"/>
  <c r="R26" i="4" s="1"/>
  <c r="H26" i="4" s="1"/>
  <c r="X1" i="4"/>
  <c r="P5" i="4" s="1"/>
  <c r="W1" i="4"/>
  <c r="O5" i="4" s="1"/>
  <c r="DF1" i="4"/>
  <c r="S5" i="4" s="1"/>
  <c r="I5" i="4" s="1"/>
  <c r="FN1" i="4"/>
  <c r="R40" i="4" s="1"/>
  <c r="H52" i="4" s="1"/>
  <c r="AT1" i="5"/>
  <c r="P16" i="5" s="1"/>
  <c r="EA1" i="5"/>
  <c r="R16" i="5" s="1"/>
  <c r="H16" i="5" s="1"/>
  <c r="AS1" i="5"/>
  <c r="O16" i="5" s="1"/>
  <c r="EB1" i="5"/>
  <c r="S16" i="5" s="1"/>
  <c r="I16" i="5" s="1"/>
  <c r="GD1" i="4"/>
  <c r="S49" i="4" s="1"/>
  <c r="I61" i="4" s="1"/>
  <c r="EJ1" i="4"/>
  <c r="S22" i="4" s="1"/>
  <c r="I22" i="4" s="1"/>
  <c r="G22" i="4"/>
  <c r="EI1" i="4"/>
  <c r="R22" i="4" s="1"/>
  <c r="H22" i="4" s="1"/>
  <c r="BA1" i="4"/>
  <c r="O22" i="4" s="1"/>
  <c r="K40" i="5"/>
  <c r="EW1" i="5"/>
  <c r="R31" i="5" s="1"/>
  <c r="H43" i="5" s="1"/>
  <c r="BO1" i="5"/>
  <c r="O31" i="5" s="1"/>
  <c r="EX1" i="5"/>
  <c r="S31" i="5" s="1"/>
  <c r="I43" i="5" s="1"/>
  <c r="BP1" i="5"/>
  <c r="P31" i="5" s="1"/>
  <c r="G7" i="5"/>
  <c r="EN1" i="5"/>
  <c r="S24" i="5" s="1"/>
  <c r="I24" i="5" s="1"/>
  <c r="BF1" i="5"/>
  <c r="P24" i="5" s="1"/>
  <c r="EM1" i="5"/>
  <c r="R24" i="5" s="1"/>
  <c r="H24" i="5" s="1"/>
  <c r="BE1" i="5"/>
  <c r="O24" i="5" s="1"/>
  <c r="FQ1" i="4"/>
  <c r="R41" i="4" s="1"/>
  <c r="H53" i="4" s="1"/>
  <c r="DE1" i="4"/>
  <c r="R5" i="4" s="1"/>
  <c r="H5" i="4" s="1"/>
  <c r="FH1" i="4"/>
  <c r="S36" i="4" s="1"/>
  <c r="I48" i="4" s="1"/>
  <c r="BZ1" i="4"/>
  <c r="P36" i="4" s="1"/>
  <c r="FG1" i="4"/>
  <c r="R36" i="4" s="1"/>
  <c r="H48" i="4" s="1"/>
  <c r="DR1" i="5"/>
  <c r="S11" i="5" s="1"/>
  <c r="I11" i="5" s="1"/>
  <c r="AI1" i="5"/>
  <c r="O11" i="5" s="1"/>
  <c r="AJ1" i="5"/>
  <c r="P11" i="5" s="1"/>
  <c r="DQ1" i="5"/>
  <c r="R11" i="5" s="1"/>
  <c r="H11" i="5" s="1"/>
  <c r="I35" i="4"/>
  <c r="M15" i="5"/>
  <c r="BN1" i="5"/>
  <c r="P30" i="5" s="1"/>
  <c r="EU1" i="5"/>
  <c r="R30" i="5" s="1"/>
  <c r="H42" i="5" s="1"/>
  <c r="EV1" i="5"/>
  <c r="S30" i="5" s="1"/>
  <c r="I42" i="5" s="1"/>
  <c r="G16" i="5"/>
  <c r="G24" i="5"/>
  <c r="G42" i="4"/>
  <c r="EK1" i="4"/>
  <c r="R23" i="4" s="1"/>
  <c r="H23" i="4" s="1"/>
  <c r="L39" i="4"/>
  <c r="FA1" i="4"/>
  <c r="R33" i="4" s="1"/>
  <c r="H45" i="4" s="1"/>
  <c r="CC1" i="5"/>
  <c r="O39" i="5" s="1"/>
  <c r="FL1" i="5"/>
  <c r="S39" i="5" s="1"/>
  <c r="I51" i="5" s="1"/>
  <c r="BP1" i="4"/>
  <c r="P31" i="4" s="1"/>
  <c r="FY1" i="5"/>
  <c r="R47" i="5" s="1"/>
  <c r="H59" i="5" s="1"/>
  <c r="CT1" i="5"/>
  <c r="P48" i="5" s="1"/>
  <c r="EY1" i="5"/>
  <c r="R32" i="5" s="1"/>
  <c r="H44" i="5" s="1"/>
  <c r="BR1" i="5"/>
  <c r="P32" i="5" s="1"/>
  <c r="G5" i="5"/>
  <c r="K5" i="5"/>
  <c r="G42" i="5"/>
  <c r="G61" i="5"/>
  <c r="G6" i="4"/>
  <c r="BO1" i="4"/>
  <c r="O31" i="4" s="1"/>
  <c r="DB1" i="5"/>
  <c r="P52" i="5" s="1"/>
  <c r="M14" i="5"/>
  <c r="G53" i="4"/>
  <c r="K33" i="5"/>
  <c r="CY1" i="5"/>
  <c r="O51" i="5" s="1"/>
  <c r="GG1" i="5"/>
  <c r="R51" i="5" s="1"/>
  <c r="H63" i="5" s="1"/>
  <c r="G43" i="4"/>
  <c r="I73" i="4"/>
  <c r="L44" i="5"/>
  <c r="K44" i="5" s="1"/>
  <c r="G23" i="4"/>
  <c r="CW1" i="4"/>
  <c r="O50" i="4" s="1"/>
  <c r="DG1" i="5"/>
  <c r="R6" i="5" s="1"/>
  <c r="H6" i="5" s="1"/>
  <c r="Y1" i="5"/>
  <c r="O6" i="5" s="1"/>
  <c r="G16" i="4"/>
  <c r="BJ1" i="5"/>
  <c r="P26" i="5" s="1"/>
  <c r="ER1" i="5"/>
  <c r="S26" i="5" s="1"/>
  <c r="I26" i="5" s="1"/>
  <c r="G10" i="5"/>
  <c r="G44" i="4"/>
  <c r="G62" i="4"/>
  <c r="G24" i="4"/>
  <c r="FZ1" i="5"/>
  <c r="S47" i="5" s="1"/>
  <c r="I59" i="5" s="1"/>
  <c r="EW1" i="4"/>
  <c r="R31" i="4" s="1"/>
  <c r="H43" i="4" s="1"/>
  <c r="G51" i="5"/>
  <c r="G63" i="4"/>
  <c r="G59" i="5"/>
  <c r="FC1" i="4"/>
  <c r="R34" i="4" s="1"/>
  <c r="H46" i="4" s="1"/>
  <c r="BG1" i="4"/>
  <c r="O25" i="4" s="1"/>
  <c r="BV1" i="4"/>
  <c r="P34" i="4" s="1"/>
  <c r="GE1" i="4"/>
  <c r="R50" i="4" s="1"/>
  <c r="H62" i="4" s="1"/>
  <c r="M44" i="4"/>
  <c r="G52" i="4"/>
  <c r="BD1" i="5"/>
  <c r="P23" i="5" s="1"/>
  <c r="BC1" i="5"/>
  <c r="O23" i="5" s="1"/>
  <c r="G11" i="5"/>
  <c r="G64" i="5"/>
  <c r="AE1" i="4"/>
  <c r="O9" i="4" s="1"/>
  <c r="DH1" i="4"/>
  <c r="S6" i="4" s="1"/>
  <c r="I6" i="4" s="1"/>
  <c r="BQ1" i="4"/>
  <c r="O32" i="4" s="1"/>
  <c r="CZ1" i="4"/>
  <c r="P51" i="4" s="1"/>
  <c r="K11" i="4"/>
  <c r="G11" i="4" s="1"/>
  <c r="CQ1" i="5"/>
  <c r="O47" i="5" s="1"/>
  <c r="K34" i="5"/>
  <c r="K22" i="5"/>
  <c r="G26" i="5"/>
  <c r="G5" i="4"/>
  <c r="M14" i="4"/>
  <c r="G64" i="4"/>
  <c r="G7" i="4"/>
  <c r="G43" i="5"/>
  <c r="G48" i="5"/>
  <c r="G63" i="5"/>
  <c r="K7" i="4"/>
  <c r="DL1" i="4" l="1"/>
  <c r="S8" i="4" s="1"/>
  <c r="I8" i="4" s="1"/>
  <c r="DK1" i="4"/>
  <c r="R8" i="4" s="1"/>
  <c r="H8" i="4" s="1"/>
  <c r="G8" i="4"/>
  <c r="AD1" i="4"/>
  <c r="P8" i="4" s="1"/>
  <c r="AC1" i="4"/>
  <c r="O8" i="4" s="1"/>
  <c r="AI1" i="4"/>
  <c r="O11" i="4" s="1"/>
  <c r="DQ1" i="4"/>
  <c r="R11" i="4" s="1"/>
  <c r="H11" i="4" s="1"/>
  <c r="DR1" i="4"/>
  <c r="S11" i="4" s="1"/>
  <c r="I11" i="4" s="1"/>
  <c r="AJ1" i="4"/>
  <c r="P11" i="4" s="1"/>
  <c r="AP1" i="5"/>
  <c r="O15" i="5" s="1"/>
  <c r="AQ1" i="5"/>
  <c r="P15" i="5" s="1"/>
  <c r="DY1" i="5"/>
  <c r="S15" i="5" s="1"/>
  <c r="I15" i="5" s="1"/>
  <c r="DX1" i="5"/>
  <c r="R15" i="5" s="1"/>
  <c r="H15" i="5" s="1"/>
  <c r="L44" i="4"/>
  <c r="K44" i="4" s="1"/>
  <c r="K39" i="4"/>
  <c r="G15" i="5"/>
  <c r="G56" i="5"/>
  <c r="FC1" i="5"/>
  <c r="R34" i="5" s="1"/>
  <c r="H46" i="5" s="1"/>
  <c r="BV1" i="5"/>
  <c r="P34" i="5" s="1"/>
  <c r="G46" i="5"/>
  <c r="FD1" i="5"/>
  <c r="S34" i="5" s="1"/>
  <c r="I46" i="5" s="1"/>
  <c r="BU1" i="5"/>
  <c r="O34" i="5" s="1"/>
  <c r="G14" i="5"/>
  <c r="M19" i="5"/>
  <c r="K14" i="4"/>
  <c r="M19" i="4"/>
  <c r="CN1" i="5"/>
  <c r="P44" i="5" s="1"/>
  <c r="FV1" i="5"/>
  <c r="S44" i="5" s="1"/>
  <c r="I56" i="5" s="1"/>
  <c r="FU1" i="5"/>
  <c r="R44" i="5" s="1"/>
  <c r="H56" i="5" s="1"/>
  <c r="CM1" i="5"/>
  <c r="O44" i="5" s="1"/>
  <c r="L19" i="4"/>
  <c r="K15" i="4"/>
  <c r="K14" i="5"/>
  <c r="DJ1" i="4"/>
  <c r="S7" i="4" s="1"/>
  <c r="I7" i="4" s="1"/>
  <c r="AB1" i="4"/>
  <c r="P7" i="4" s="1"/>
  <c r="AA1" i="4"/>
  <c r="O7" i="4" s="1"/>
  <c r="DI1" i="4"/>
  <c r="R7" i="4" s="1"/>
  <c r="H7" i="4" s="1"/>
  <c r="EI1" i="5"/>
  <c r="R22" i="5" s="1"/>
  <c r="H22" i="5" s="1"/>
  <c r="EJ1" i="5"/>
  <c r="S22" i="5" s="1"/>
  <c r="I22" i="5" s="1"/>
  <c r="BA1" i="5"/>
  <c r="O22" i="5" s="1"/>
  <c r="BB1" i="5"/>
  <c r="P22" i="5" s="1"/>
  <c r="FN1" i="5"/>
  <c r="R40" i="5" s="1"/>
  <c r="H52" i="5" s="1"/>
  <c r="FO1" i="5"/>
  <c r="S40" i="5" s="1"/>
  <c r="I52" i="5" s="1"/>
  <c r="CG1" i="5"/>
  <c r="P40" i="5" s="1"/>
  <c r="CF1" i="5"/>
  <c r="O40" i="5" s="1"/>
  <c r="BT1" i="5"/>
  <c r="P33" i="5" s="1"/>
  <c r="FB1" i="5"/>
  <c r="S33" i="5" s="1"/>
  <c r="I45" i="5" s="1"/>
  <c r="G45" i="5"/>
  <c r="FA1" i="5"/>
  <c r="R33" i="5" s="1"/>
  <c r="H45" i="5" s="1"/>
  <c r="BS1" i="5"/>
  <c r="O33" i="5" s="1"/>
  <c r="X1" i="5"/>
  <c r="P5" i="5" s="1"/>
  <c r="DE1" i="5"/>
  <c r="R5" i="5" s="1"/>
  <c r="H5" i="5" s="1"/>
  <c r="W1" i="5"/>
  <c r="O5" i="5" s="1"/>
  <c r="DF1" i="5"/>
  <c r="S5" i="5" s="1"/>
  <c r="I5" i="5" s="1"/>
  <c r="K19" i="5"/>
  <c r="CC1" i="4" l="1"/>
  <c r="O39" i="4" s="1"/>
  <c r="FL1" i="4"/>
  <c r="S39" i="4" s="1"/>
  <c r="I51" i="4" s="1"/>
  <c r="FK1" i="4"/>
  <c r="R39" i="4" s="1"/>
  <c r="H51" i="4" s="1"/>
  <c r="CD1" i="4"/>
  <c r="P39" i="4" s="1"/>
  <c r="G51" i="4"/>
  <c r="CN1" i="4"/>
  <c r="P44" i="4" s="1"/>
  <c r="CM1" i="4"/>
  <c r="O44" i="4" s="1"/>
  <c r="FV1" i="4"/>
  <c r="S44" i="4" s="1"/>
  <c r="I56" i="4" s="1"/>
  <c r="FU1" i="4"/>
  <c r="R44" i="4" s="1"/>
  <c r="H56" i="4" s="1"/>
  <c r="DV1" i="5"/>
  <c r="S14" i="5" s="1"/>
  <c r="I14" i="5" s="1"/>
  <c r="AM1" i="5"/>
  <c r="O14" i="5" s="1"/>
  <c r="DU1" i="5"/>
  <c r="R14" i="5" s="1"/>
  <c r="H14" i="5" s="1"/>
  <c r="AN1" i="5"/>
  <c r="P14" i="5" s="1"/>
  <c r="AN1" i="4"/>
  <c r="P14" i="4" s="1"/>
  <c r="AM1" i="4"/>
  <c r="O14" i="4" s="1"/>
  <c r="DU1" i="4"/>
  <c r="R14" i="4" s="1"/>
  <c r="H14" i="4" s="1"/>
  <c r="DV1" i="4"/>
  <c r="S14" i="4" s="1"/>
  <c r="I14" i="4" s="1"/>
  <c r="DX1" i="4"/>
  <c r="R15" i="4" s="1"/>
  <c r="H15" i="4" s="1"/>
  <c r="AP1" i="4"/>
  <c r="O15" i="4" s="1"/>
  <c r="AQ1" i="4"/>
  <c r="P15" i="4" s="1"/>
  <c r="DY1" i="4"/>
  <c r="S15" i="4" s="1"/>
  <c r="I15" i="4" s="1"/>
  <c r="G15" i="4"/>
  <c r="G14" i="4"/>
  <c r="AX1" i="5"/>
  <c r="P19" i="5" s="1"/>
  <c r="EF1" i="5"/>
  <c r="S19" i="5" s="1"/>
  <c r="I19" i="5" s="1"/>
  <c r="EE1" i="5"/>
  <c r="R19" i="5" s="1"/>
  <c r="H19" i="5" s="1"/>
  <c r="AW1" i="5"/>
  <c r="O19" i="5" s="1"/>
  <c r="K19" i="4"/>
  <c r="G19" i="5"/>
  <c r="G56" i="4"/>
  <c r="EF1" i="4" l="1"/>
  <c r="S19" i="4" s="1"/>
  <c r="I19" i="4" s="1"/>
  <c r="AW1" i="4"/>
  <c r="O19" i="4" s="1"/>
  <c r="EE1" i="4"/>
  <c r="R19" i="4" s="1"/>
  <c r="H19" i="4" s="1"/>
  <c r="AX1" i="4"/>
  <c r="P19" i="4" s="1"/>
  <c r="G19" i="4"/>
</calcChain>
</file>

<file path=xl/sharedStrings.xml><?xml version="1.0" encoding="utf-8"?>
<sst xmlns="http://schemas.openxmlformats.org/spreadsheetml/2006/main" count="2748" uniqueCount="176">
  <si>
    <t>題號</t>
    <phoneticPr fontId="1" type="noConversion"/>
  </si>
  <si>
    <t>第二部分</t>
    <phoneticPr fontId="1" type="noConversion"/>
  </si>
  <si>
    <t>行為頻率</t>
    <phoneticPr fontId="1" type="noConversion"/>
  </si>
  <si>
    <t>協助必要性</t>
    <phoneticPr fontId="1" type="noConversion"/>
  </si>
  <si>
    <t>第一部分</t>
    <phoneticPr fontId="1" type="noConversion"/>
  </si>
  <si>
    <t>社會行為表現</t>
    <phoneticPr fontId="1" type="noConversion"/>
  </si>
  <si>
    <t>行為頻率</t>
    <phoneticPr fontId="1" type="noConversion"/>
  </si>
  <si>
    <t>協助必要性：</t>
    <phoneticPr fontId="1" type="noConversion"/>
  </si>
  <si>
    <t>第二部分</t>
    <phoneticPr fontId="1" type="noConversion"/>
  </si>
  <si>
    <t>社會行為表現  自律</t>
    <phoneticPr fontId="1" type="noConversion"/>
  </si>
  <si>
    <t>男生</t>
  </si>
  <si>
    <t>自主行為</t>
  </si>
  <si>
    <t>情緒管理</t>
  </si>
  <si>
    <t>人際關係</t>
  </si>
  <si>
    <t>溝通表達</t>
  </si>
  <si>
    <t>合作同理</t>
  </si>
  <si>
    <t>學習習慣</t>
  </si>
  <si>
    <t>學習表現</t>
  </si>
  <si>
    <t>原始</t>
  </si>
  <si>
    <t>百分</t>
  </si>
  <si>
    <t>T</t>
  </si>
  <si>
    <t>分數</t>
  </si>
  <si>
    <t>等級</t>
  </si>
  <si>
    <t>&lt;1</t>
  </si>
  <si>
    <t>自我控制</t>
  </si>
  <si>
    <t>自我控制</t>
    <phoneticPr fontId="1" type="noConversion"/>
  </si>
  <si>
    <t>人際互動</t>
  </si>
  <si>
    <t>人際互動</t>
    <phoneticPr fontId="1" type="noConversion"/>
  </si>
  <si>
    <t>學習行為</t>
  </si>
  <si>
    <t>學習行為</t>
    <phoneticPr fontId="1" type="noConversion"/>
  </si>
  <si>
    <t>整體適應總分</t>
  </si>
  <si>
    <t>整體適應總分</t>
    <phoneticPr fontId="1" type="noConversion"/>
  </si>
  <si>
    <t>&gt;99</t>
  </si>
  <si>
    <t>處己技巧</t>
  </si>
  <si>
    <t>處人技巧</t>
  </si>
  <si>
    <t>處環境技巧</t>
  </si>
  <si>
    <t>同儕接納</t>
  </si>
  <si>
    <t>學習能力</t>
  </si>
  <si>
    <t>不專注</t>
  </si>
  <si>
    <t>過動衝動</t>
  </si>
  <si>
    <t>憤怒反抗</t>
  </si>
  <si>
    <t>攻擊違規</t>
  </si>
  <si>
    <t>焦慮害怕</t>
  </si>
  <si>
    <t>退縮害羞</t>
  </si>
  <si>
    <t>身心症狀</t>
  </si>
  <si>
    <t>分心過動</t>
  </si>
  <si>
    <t>反抗違規</t>
  </si>
  <si>
    <t>焦慮退縮</t>
  </si>
  <si>
    <t>整體問題總分</t>
    <phoneticPr fontId="1" type="noConversion"/>
  </si>
  <si>
    <t>分心問題</t>
  </si>
  <si>
    <t>問題</t>
  </si>
  <si>
    <t>對立反抗</t>
  </si>
  <si>
    <t>品性問題</t>
  </si>
  <si>
    <t>焦慮性問題</t>
  </si>
  <si>
    <t>自閉症類群</t>
  </si>
  <si>
    <t>DSM 取向</t>
    <phoneticPr fontId="1" type="noConversion"/>
  </si>
  <si>
    <t>分心問題</t>
    <phoneticPr fontId="1" type="noConversion"/>
  </si>
  <si>
    <t>過動衝動問題</t>
    <phoneticPr fontId="1" type="noConversion"/>
  </si>
  <si>
    <t>對立反抗問題</t>
    <phoneticPr fontId="1" type="noConversion"/>
  </si>
  <si>
    <t>品行問題</t>
    <phoneticPr fontId="1" type="noConversion"/>
  </si>
  <si>
    <t>焦慮性問題</t>
    <phoneticPr fontId="1" type="noConversion"/>
  </si>
  <si>
    <t>自閉症類群問題</t>
    <phoneticPr fontId="1" type="noConversion"/>
  </si>
  <si>
    <t>分心過動</t>
    <phoneticPr fontId="1" type="noConversion"/>
  </si>
  <si>
    <t>反抗違規</t>
    <phoneticPr fontId="1" type="noConversion"/>
  </si>
  <si>
    <t>焦慮退縮</t>
    <phoneticPr fontId="1" type="noConversion"/>
  </si>
  <si>
    <t>不專注</t>
    <phoneticPr fontId="1" type="noConversion"/>
  </si>
  <si>
    <t>過動衝動</t>
    <phoneticPr fontId="1" type="noConversion"/>
  </si>
  <si>
    <t>憤怒反抗</t>
    <phoneticPr fontId="1" type="noConversion"/>
  </si>
  <si>
    <t>攻擊違規</t>
    <phoneticPr fontId="1" type="noConversion"/>
  </si>
  <si>
    <t>焦慮害怕</t>
    <phoneticPr fontId="1" type="noConversion"/>
  </si>
  <si>
    <t>退縮害羞</t>
    <phoneticPr fontId="1" type="noConversion"/>
  </si>
  <si>
    <t>身心症狀</t>
    <phoneticPr fontId="1" type="noConversion"/>
  </si>
  <si>
    <t>適應功能取向量表</t>
    <phoneticPr fontId="1" type="noConversion"/>
  </si>
  <si>
    <t>處己技巧</t>
    <phoneticPr fontId="1" type="noConversion"/>
  </si>
  <si>
    <t>處人技巧</t>
    <phoneticPr fontId="1" type="noConversion"/>
  </si>
  <si>
    <t>處環境技巧</t>
    <phoneticPr fontId="1" type="noConversion"/>
  </si>
  <si>
    <t>同儕接納</t>
    <phoneticPr fontId="1" type="noConversion"/>
  </si>
  <si>
    <t>學習能力</t>
    <phoneticPr fontId="1" type="noConversion"/>
  </si>
  <si>
    <t>百分等級</t>
    <phoneticPr fontId="1" type="noConversion"/>
  </si>
  <si>
    <t>T分數</t>
    <phoneticPr fontId="1" type="noConversion"/>
  </si>
  <si>
    <t>女生</t>
    <phoneticPr fontId="1" type="noConversion"/>
  </si>
  <si>
    <r>
      <t>附表1-1 學前兒童「</t>
    </r>
    <r>
      <rPr>
        <b/>
        <sz val="12"/>
        <color theme="1"/>
        <rFont val="標楷體"/>
        <family val="4"/>
        <charset val="136"/>
      </rPr>
      <t>男生</t>
    </r>
    <r>
      <rPr>
        <sz val="12"/>
        <color theme="1"/>
        <rFont val="標楷體"/>
        <family val="4"/>
        <charset val="136"/>
      </rPr>
      <t>」「社會能力量表」常模對照表(</t>
    </r>
    <r>
      <rPr>
        <b/>
        <sz val="12"/>
        <color theme="1"/>
        <rFont val="標楷體"/>
        <family val="4"/>
        <charset val="136"/>
      </rPr>
      <t>7個分量表分數</t>
    </r>
    <r>
      <rPr>
        <sz val="12"/>
        <color theme="1"/>
        <rFont val="標楷體"/>
        <family val="4"/>
        <charset val="136"/>
      </rPr>
      <t>)</t>
    </r>
    <phoneticPr fontId="1" type="noConversion"/>
  </si>
  <si>
    <r>
      <t>學前兒童「</t>
    </r>
    <r>
      <rPr>
        <b/>
        <sz val="12"/>
        <color theme="1"/>
        <rFont val="標楷體"/>
        <family val="4"/>
        <charset val="136"/>
      </rPr>
      <t>男生</t>
    </r>
    <r>
      <rPr>
        <sz val="12"/>
        <color theme="1"/>
        <rFont val="標楷體"/>
        <family val="4"/>
        <charset val="136"/>
      </rPr>
      <t>」「社會能力量表」常模對照表</t>
    </r>
    <r>
      <rPr>
        <b/>
        <sz val="12"/>
        <color theme="1"/>
        <rFont val="Times New Roman"/>
        <family val="1"/>
      </rPr>
      <t>(3</t>
    </r>
    <r>
      <rPr>
        <b/>
        <sz val="12"/>
        <color theme="1"/>
        <rFont val="標楷體"/>
        <family val="4"/>
        <charset val="136"/>
      </rPr>
      <t>個組合分數</t>
    </r>
    <r>
      <rPr>
        <b/>
        <sz val="12"/>
        <color theme="1"/>
        <rFont val="Times New Roman"/>
        <family val="1"/>
      </rPr>
      <t>)</t>
    </r>
  </si>
  <si>
    <t>男生</t>
    <phoneticPr fontId="1" type="noConversion"/>
  </si>
  <si>
    <t>性別（1男，2女）</t>
    <phoneticPr fontId="1" type="noConversion"/>
  </si>
  <si>
    <t>社會能力7量表</t>
    <phoneticPr fontId="1" type="noConversion"/>
  </si>
  <si>
    <t>社會能力3組合</t>
    <phoneticPr fontId="1" type="noConversion"/>
  </si>
  <si>
    <t>社會能力常模對照</t>
    <phoneticPr fontId="1" type="noConversion"/>
  </si>
  <si>
    <t>問題行為 7量表</t>
    <phoneticPr fontId="1" type="noConversion"/>
  </si>
  <si>
    <t>問題行為 3組合分</t>
    <phoneticPr fontId="1" type="noConversion"/>
  </si>
  <si>
    <t>問題行為 整體</t>
    <phoneticPr fontId="1" type="noConversion"/>
  </si>
  <si>
    <t>計算參照</t>
    <phoneticPr fontId="1" type="noConversion"/>
  </si>
  <si>
    <t>原始分數</t>
    <phoneticPr fontId="1" type="noConversion"/>
  </si>
  <si>
    <t>答題數</t>
    <phoneticPr fontId="1" type="noConversion"/>
  </si>
  <si>
    <t>題數</t>
    <phoneticPr fontId="1" type="noConversion"/>
  </si>
  <si>
    <t>I</t>
    <phoneticPr fontId="1" type="noConversion"/>
  </si>
  <si>
    <t>II</t>
    <phoneticPr fontId="1" type="noConversion"/>
  </si>
  <si>
    <t>III</t>
    <phoneticPr fontId="1" type="noConversion"/>
  </si>
  <si>
    <t>IV</t>
    <phoneticPr fontId="1" type="noConversion"/>
  </si>
  <si>
    <t>V</t>
    <phoneticPr fontId="1" type="noConversion"/>
  </si>
  <si>
    <t>VI</t>
    <phoneticPr fontId="1" type="noConversion"/>
  </si>
  <si>
    <t>VII</t>
    <phoneticPr fontId="1" type="noConversion"/>
  </si>
  <si>
    <t>I自主行為</t>
    <phoneticPr fontId="1" type="noConversion"/>
  </si>
  <si>
    <t>II情緒管理</t>
    <phoneticPr fontId="1" type="noConversion"/>
  </si>
  <si>
    <t>III人際關係</t>
    <phoneticPr fontId="1" type="noConversion"/>
  </si>
  <si>
    <t>IV溝通表達</t>
    <phoneticPr fontId="1" type="noConversion"/>
  </si>
  <si>
    <t>V合作同理</t>
    <phoneticPr fontId="1" type="noConversion"/>
  </si>
  <si>
    <t>VI學習習慣</t>
    <phoneticPr fontId="1" type="noConversion"/>
  </si>
  <si>
    <t>VII學習表現</t>
    <phoneticPr fontId="1" type="noConversion"/>
  </si>
  <si>
    <t>女生</t>
    <phoneticPr fontId="1" type="noConversion"/>
  </si>
  <si>
    <r>
      <t>附表1-2 學前兒童「女</t>
    </r>
    <r>
      <rPr>
        <b/>
        <sz val="12"/>
        <color theme="1"/>
        <rFont val="標楷體"/>
        <family val="4"/>
        <charset val="136"/>
      </rPr>
      <t>生</t>
    </r>
    <r>
      <rPr>
        <sz val="12"/>
        <color theme="1"/>
        <rFont val="標楷體"/>
        <family val="4"/>
        <charset val="136"/>
      </rPr>
      <t>」「社會能力量表」常模對照表(</t>
    </r>
    <r>
      <rPr>
        <b/>
        <sz val="12"/>
        <color theme="1"/>
        <rFont val="標楷體"/>
        <family val="4"/>
        <charset val="136"/>
      </rPr>
      <t>7個分量表分數</t>
    </r>
    <r>
      <rPr>
        <sz val="12"/>
        <color theme="1"/>
        <rFont val="標楷體"/>
        <family val="4"/>
        <charset val="136"/>
      </rPr>
      <t>)</t>
    </r>
    <phoneticPr fontId="1" type="noConversion"/>
  </si>
  <si>
    <r>
      <t>學前兒童「</t>
    </r>
    <r>
      <rPr>
        <b/>
        <sz val="12"/>
        <color theme="1"/>
        <rFont val="標楷體"/>
        <family val="4"/>
        <charset val="136"/>
      </rPr>
      <t>女生</t>
    </r>
    <r>
      <rPr>
        <sz val="12"/>
        <color theme="1"/>
        <rFont val="標楷體"/>
        <family val="4"/>
        <charset val="136"/>
      </rPr>
      <t>」「社會能力量表」常模對照表</t>
    </r>
    <r>
      <rPr>
        <b/>
        <sz val="12"/>
        <color theme="1"/>
        <rFont val="Times New Roman"/>
        <family val="1"/>
      </rPr>
      <t>(3</t>
    </r>
    <r>
      <rPr>
        <b/>
        <sz val="12"/>
        <color theme="1"/>
        <rFont val="標楷體"/>
        <family val="4"/>
        <charset val="136"/>
      </rPr>
      <t>個組合分數</t>
    </r>
    <r>
      <rPr>
        <b/>
        <sz val="12"/>
        <color theme="1"/>
        <rFont val="Times New Roman"/>
        <family val="1"/>
      </rPr>
      <t>)</t>
    </r>
    <phoneticPr fontId="1" type="noConversion"/>
  </si>
  <si>
    <t>分數</t>
    <phoneticPr fontId="1" type="noConversion"/>
  </si>
  <si>
    <r>
      <t>附表2-1 學前兒童「</t>
    </r>
    <r>
      <rPr>
        <b/>
        <sz val="12"/>
        <color theme="1"/>
        <rFont val="標楷體"/>
        <family val="4"/>
        <charset val="136"/>
      </rPr>
      <t>男生</t>
    </r>
    <r>
      <rPr>
        <sz val="12"/>
        <color theme="1"/>
        <rFont val="標楷體"/>
        <family val="4"/>
        <charset val="136"/>
      </rPr>
      <t>」「社會能力量表」常模對照表(</t>
    </r>
    <r>
      <rPr>
        <b/>
        <sz val="12"/>
        <color theme="1"/>
        <rFont val="標楷體"/>
        <family val="4"/>
        <charset val="136"/>
      </rPr>
      <t>7個分量表分數</t>
    </r>
    <r>
      <rPr>
        <sz val="12"/>
        <color theme="1"/>
        <rFont val="標楷體"/>
        <family val="4"/>
        <charset val="136"/>
      </rPr>
      <t>)</t>
    </r>
    <phoneticPr fontId="1" type="noConversion"/>
  </si>
  <si>
    <r>
      <t>附表2-2 學前兒童「女</t>
    </r>
    <r>
      <rPr>
        <b/>
        <sz val="12"/>
        <color theme="1"/>
        <rFont val="標楷體"/>
        <family val="4"/>
        <charset val="136"/>
      </rPr>
      <t>生</t>
    </r>
    <r>
      <rPr>
        <sz val="12"/>
        <color theme="1"/>
        <rFont val="標楷體"/>
        <family val="4"/>
        <charset val="136"/>
      </rPr>
      <t>」「社會能力量表」常模對照表(</t>
    </r>
    <r>
      <rPr>
        <b/>
        <sz val="12"/>
        <color theme="1"/>
        <rFont val="標楷體"/>
        <family val="4"/>
        <charset val="136"/>
      </rPr>
      <t>7個分量表分數</t>
    </r>
    <r>
      <rPr>
        <sz val="12"/>
        <color theme="1"/>
        <rFont val="標楷體"/>
        <family val="4"/>
        <charset val="136"/>
      </rPr>
      <t>)</t>
    </r>
    <phoneticPr fontId="1" type="noConversion"/>
  </si>
  <si>
    <t>&lt;19</t>
    <phoneticPr fontId="1" type="noConversion"/>
  </si>
  <si>
    <t>&gt;77</t>
    <phoneticPr fontId="1" type="noConversion"/>
  </si>
  <si>
    <t>&gt;81</t>
  </si>
  <si>
    <t>&gt;81</t>
    <phoneticPr fontId="1" type="noConversion"/>
  </si>
  <si>
    <t>&gt;79</t>
    <phoneticPr fontId="1" type="noConversion"/>
  </si>
  <si>
    <t>&gt;78</t>
    <phoneticPr fontId="1" type="noConversion"/>
  </si>
  <si>
    <t>&gt;80</t>
    <phoneticPr fontId="1" type="noConversion"/>
  </si>
  <si>
    <t>&gt;99</t>
    <phoneticPr fontId="1" type="noConversion"/>
  </si>
  <si>
    <t xml:space="preserve">&gt;99 </t>
    <phoneticPr fontId="1" type="noConversion"/>
  </si>
  <si>
    <t>&gt;74</t>
    <phoneticPr fontId="1" type="noConversion"/>
  </si>
  <si>
    <t>&lt;23</t>
    <phoneticPr fontId="1" type="noConversion"/>
  </si>
  <si>
    <t>校正分數</t>
    <phoneticPr fontId="1" type="noConversion"/>
  </si>
  <si>
    <t>說明:百分等級出現0 或 NA表示無常模參照資料</t>
    <phoneticPr fontId="1" type="noConversion"/>
  </si>
  <si>
    <t>必需加強</t>
  </si>
  <si>
    <t>總數</t>
  </si>
  <si>
    <t>總數</t>
    <phoneticPr fontId="1" type="noConversion"/>
  </si>
  <si>
    <t>情緒管理(9-16)/8</t>
  </si>
  <si>
    <t>人際互動(17-24)/8</t>
  </si>
  <si>
    <t>溝通表達(25-31)/7</t>
  </si>
  <si>
    <t>合作同理(32-40)/9</t>
  </si>
  <si>
    <t>學習習慣(41-48)/8</t>
  </si>
  <si>
    <t>學習表現(49-56)/8</t>
  </si>
  <si>
    <t>必需處理</t>
    <phoneticPr fontId="1" type="noConversion"/>
  </si>
  <si>
    <t>不專注 8</t>
    <phoneticPr fontId="1" type="noConversion"/>
  </si>
  <si>
    <t>過動衝動 7</t>
    <phoneticPr fontId="1" type="noConversion"/>
  </si>
  <si>
    <t>憤怒反抗 10</t>
    <phoneticPr fontId="1" type="noConversion"/>
  </si>
  <si>
    <t>攻擊違規 9</t>
    <phoneticPr fontId="1" type="noConversion"/>
  </si>
  <si>
    <t>焦慮害怕 6</t>
    <phoneticPr fontId="1" type="noConversion"/>
  </si>
  <si>
    <t>退縮害羞 8</t>
    <phoneticPr fontId="1" type="noConversion"/>
  </si>
  <si>
    <t>身心症狀 7</t>
    <phoneticPr fontId="1" type="noConversion"/>
  </si>
  <si>
    <t>DSM 取向</t>
    <phoneticPr fontId="1" type="noConversion"/>
  </si>
  <si>
    <t>第二部分 問題行為量表 輔導醫療建議</t>
    <phoneticPr fontId="1" type="noConversion"/>
  </si>
  <si>
    <t>第一部分社會能力量表 輔導建議</t>
    <phoneticPr fontId="1" type="noConversion"/>
  </si>
  <si>
    <t>極需加強</t>
    <phoneticPr fontId="1" type="noConversion"/>
  </si>
  <si>
    <t>自主行為(1-8)/8</t>
    <phoneticPr fontId="1" type="noConversion"/>
  </si>
  <si>
    <t>&lt;19</t>
    <phoneticPr fontId="1" type="noConversion"/>
  </si>
  <si>
    <t>&lt;1</t>
    <phoneticPr fontId="1" type="noConversion"/>
  </si>
  <si>
    <t>&lt;19</t>
    <phoneticPr fontId="1" type="noConversion"/>
  </si>
  <si>
    <t>&lt;1</t>
    <phoneticPr fontId="1" type="noConversion"/>
  </si>
  <si>
    <t>&lt;22</t>
    <phoneticPr fontId="1" type="noConversion"/>
  </si>
  <si>
    <t>&lt;21</t>
    <phoneticPr fontId="1" type="noConversion"/>
  </si>
  <si>
    <t>&lt;1</t>
    <phoneticPr fontId="1" type="noConversion"/>
  </si>
  <si>
    <t>&lt;19</t>
    <phoneticPr fontId="1" type="noConversion"/>
  </si>
  <si>
    <t>&lt;19</t>
    <phoneticPr fontId="1" type="noConversion"/>
  </si>
  <si>
    <t>&lt;22</t>
    <phoneticPr fontId="1" type="noConversion"/>
  </si>
  <si>
    <t>&lt;19</t>
    <phoneticPr fontId="1" type="noConversion"/>
  </si>
  <si>
    <t>極需處理</t>
    <phoneticPr fontId="1" type="noConversion"/>
  </si>
  <si>
    <t>&lt;1</t>
    <phoneticPr fontId="1" type="noConversion"/>
  </si>
  <si>
    <t>&lt;19</t>
  </si>
  <si>
    <t>&lt;19</t>
    <phoneticPr fontId="1" type="noConversion"/>
  </si>
  <si>
    <t>&lt;21</t>
    <phoneticPr fontId="1" type="noConversion"/>
  </si>
  <si>
    <t>&lt;22</t>
    <phoneticPr fontId="1" type="noConversion"/>
  </si>
  <si>
    <t>&lt;23</t>
    <phoneticPr fontId="1" type="noConversion"/>
  </si>
  <si>
    <t>&lt;3</t>
    <phoneticPr fontId="1" type="noConversion"/>
  </si>
  <si>
    <t>&lt;31</t>
    <phoneticPr fontId="1" type="noConversion"/>
  </si>
  <si>
    <t>&lt;22</t>
  </si>
  <si>
    <t>&lt;21</t>
  </si>
  <si>
    <t>&gt;99</t>
    <phoneticPr fontId="1" type="noConversion"/>
  </si>
  <si>
    <t>&gt;79</t>
    <phoneticPr fontId="1" type="noConversion"/>
  </si>
  <si>
    <t>&gt;81</t>
    <phoneticPr fontId="1" type="noConversion"/>
  </si>
  <si>
    <t>&gt;77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</si>
</sst>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標楷體"/>
      <family val="4"/>
      <charset val="136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新細明體"/>
      <family val="1"/>
      <charset val="136"/>
    </font>
    <font>
      <sz val="10"/>
      <color theme="1"/>
      <name val="標楷體"/>
      <family val="4"/>
      <charset val="136"/>
    </font>
    <font>
      <sz val="9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sz val="9"/>
      <color rgb="FF000000"/>
      <name val="標楷體"/>
      <family val="4"/>
      <charset val="136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Dashed">
        <color auto="1"/>
      </right>
      <top/>
      <bottom style="medium">
        <color auto="1"/>
      </bottom>
      <diagonal/>
    </border>
    <border>
      <left/>
      <right style="mediumDashed">
        <color auto="1"/>
      </right>
      <top/>
      <bottom/>
      <diagonal/>
    </border>
    <border>
      <left style="medium">
        <color auto="1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Dashed">
        <color auto="1"/>
      </right>
      <top/>
      <bottom style="medium">
        <color rgb="FFC0C0C0"/>
      </bottom>
      <diagonal/>
    </border>
    <border>
      <left/>
      <right style="medium">
        <color auto="1"/>
      </right>
      <top/>
      <bottom style="medium">
        <color rgb="FFC0C0C0"/>
      </bottom>
      <diagonal/>
    </border>
    <border>
      <left style="medium">
        <color auto="1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Dashed">
        <color auto="1"/>
      </right>
      <top/>
      <bottom style="medium">
        <color rgb="FFBFBFBF"/>
      </bottom>
      <diagonal/>
    </border>
    <border>
      <left/>
      <right style="medium">
        <color auto="1"/>
      </right>
      <top/>
      <bottom style="medium">
        <color rgb="FFBFBFB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4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6" fillId="0" borderId="2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5" fillId="0" borderId="1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righ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3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right" vertical="center"/>
    </xf>
    <xf numFmtId="0" fontId="0" fillId="0" borderId="28" xfId="0" applyFill="1" applyBorder="1" applyAlignment="1" applyProtection="1">
      <alignment horizontal="center" vertical="center"/>
      <protection locked="0"/>
    </xf>
    <xf numFmtId="0" fontId="4" fillId="0" borderId="0" xfId="0" applyFont="1" applyFill="1">
      <alignment vertical="center"/>
    </xf>
    <xf numFmtId="0" fontId="0" fillId="8" borderId="0" xfId="0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GJ400"/>
  <sheetViews>
    <sheetView tabSelected="1" topLeftCell="A16" zoomScale="69" zoomScaleNormal="69" workbookViewId="0">
      <selection activeCell="G42" sqref="G42:G64"/>
    </sheetView>
  </sheetViews>
  <sheetFormatPr baseColWidth="10" defaultColWidth="8.83203125" defaultRowHeight="15"/>
  <cols>
    <col min="1" max="1" width="8.83203125" style="215"/>
    <col min="2" max="3" width="11" customWidth="1"/>
    <col min="6" max="6" width="18.1640625" customWidth="1"/>
    <col min="7" max="10" width="9" customWidth="1"/>
    <col min="11" max="19" width="9" hidden="1" customWidth="1"/>
    <col min="21" max="21" width="9.1640625" customWidth="1"/>
    <col min="22" max="71" width="9" hidden="1" customWidth="1"/>
    <col min="72" max="72" width="9.5" hidden="1" customWidth="1"/>
    <col min="73" max="106" width="9" hidden="1" customWidth="1"/>
    <col min="107" max="107" width="9.1640625" hidden="1" customWidth="1"/>
    <col min="108" max="122" width="9" hidden="1" customWidth="1"/>
    <col min="123" max="123" width="9.1640625" customWidth="1"/>
    <col min="124" max="132" width="9" hidden="1" customWidth="1"/>
    <col min="133" max="133" width="9.1640625" customWidth="1"/>
    <col min="134" max="136" width="9" hidden="1" customWidth="1"/>
    <col min="137" max="137" width="9.1640625" hidden="1" customWidth="1"/>
    <col min="138" max="148" width="9" hidden="1" customWidth="1"/>
    <col min="149" max="149" width="9.1640625" customWidth="1"/>
    <col min="150" max="164" width="9" hidden="1" customWidth="1"/>
    <col min="165" max="165" width="9.1640625" hidden="1" customWidth="1"/>
    <col min="166" max="178" width="9" hidden="1" customWidth="1"/>
    <col min="179" max="179" width="9.1640625" customWidth="1"/>
    <col min="180" max="192" width="9.1640625" hidden="1" customWidth="1"/>
    <col min="193" max="193" width="6.6640625" customWidth="1"/>
  </cols>
  <sheetData>
    <row r="1" spans="1:192">
      <c r="A1" s="215" t="s">
        <v>0</v>
      </c>
      <c r="B1" s="215" t="s">
        <v>2</v>
      </c>
      <c r="C1" s="215" t="s">
        <v>3</v>
      </c>
      <c r="V1" s="215"/>
      <c r="W1" s="215">
        <f>VLOOKUP(K5,V6:W42,2)</f>
        <v>99</v>
      </c>
      <c r="X1" s="215">
        <f>VLOOKUP(K5,V6:X42,3)</f>
        <v>72</v>
      </c>
      <c r="Y1" s="215">
        <f>VLOOKUP(K6,V6:AJ42,4)</f>
        <v>99</v>
      </c>
      <c r="Z1" s="215">
        <f>VLOOKUP(K6,V6:AJ42,5)</f>
        <v>73</v>
      </c>
      <c r="AA1" s="215">
        <f>VLOOKUP(K7,V6:AJ42,6)</f>
        <v>92</v>
      </c>
      <c r="AB1" s="215">
        <f>VLOOKUP(K7,V6:AJ42,7)</f>
        <v>64</v>
      </c>
      <c r="AC1" s="215">
        <f>VLOOKUP(K8,V6:AJ42,8)</f>
        <v>98</v>
      </c>
      <c r="AD1" s="215">
        <f>VLOOKUP(K8,V6:AJ42,9)</f>
        <v>70</v>
      </c>
      <c r="AE1" s="215">
        <f>VLOOKUP(K9,V6:AJ42,10)</f>
        <v>98</v>
      </c>
      <c r="AF1" s="215">
        <f>VLOOKUP(K9,V6:AJ42,11)</f>
        <v>71</v>
      </c>
      <c r="AG1" s="215">
        <f>VLOOKUP(K10,V6:AJ42,12)</f>
        <v>98</v>
      </c>
      <c r="AH1" s="215">
        <f>VLOOKUP(K10,V6:AJ42,13)</f>
        <v>70</v>
      </c>
      <c r="AI1" s="215">
        <f>VLOOKUP(K11,V6:AJ42,14)</f>
        <v>93</v>
      </c>
      <c r="AJ1" s="215">
        <f>VLOOKUP(K11,V6:AJ42,15)</f>
        <v>65</v>
      </c>
      <c r="AK1" s="215"/>
      <c r="AL1" s="215"/>
      <c r="AM1" s="215" t="str">
        <f>VLOOKUP(K14,AL6:AN100,2)</f>
        <v>&gt;99</v>
      </c>
      <c r="AN1" s="215">
        <f>VLOOKUP(K14,AL6:AN100,3)</f>
        <v>78</v>
      </c>
      <c r="AO1" s="215"/>
      <c r="AP1" s="215">
        <f>VLOOKUP(K15,AO6:AQ100,2)</f>
        <v>99</v>
      </c>
      <c r="AQ1" s="215">
        <f>VLOOKUP(K15,AO6:AQ100,3)</f>
        <v>73</v>
      </c>
      <c r="AR1" s="215"/>
      <c r="AS1" s="215">
        <f>VLOOKUP(K16,AR6:AT100,2)</f>
        <v>98</v>
      </c>
      <c r="AT1" s="215">
        <f>VLOOKUP(K16,AR6:AT100,3)</f>
        <v>71</v>
      </c>
      <c r="AU1" s="215"/>
      <c r="AW1" s="1" t="str">
        <f>VLOOKUP(K19,AV6:AX209,2)</f>
        <v>&gt;99</v>
      </c>
      <c r="AX1" s="1" t="str">
        <f>VLOOKUP(K19,AV6:AX209,3)</f>
        <v>&gt;79</v>
      </c>
      <c r="AY1" s="1"/>
      <c r="AZ1" s="1"/>
      <c r="BA1" s="1" t="str">
        <f>VLOOKUP(K22,AZ6:BJ58,2)</f>
        <v>&gt;99</v>
      </c>
      <c r="BB1" s="1">
        <f>VLOOKUP(K22,AZ6:BJ58,3)</f>
        <v>77</v>
      </c>
      <c r="BC1" s="1" t="str">
        <f>VLOOKUP(K23,AZ6:BJ58,4)</f>
        <v>&gt;99</v>
      </c>
      <c r="BD1" s="1">
        <f>VLOOKUP(K23,AZ6:BJ58,5)</f>
        <v>76</v>
      </c>
      <c r="BE1" s="1">
        <f>VLOOKUP(K24,AZ6:BJ58,6)</f>
        <v>98</v>
      </c>
      <c r="BF1" s="1">
        <f>VLOOKUP(K24,AZ6:BJ58,7)</f>
        <v>70</v>
      </c>
      <c r="BG1" s="1">
        <f>VLOOKUP(K25,AZ6:BJ58,8)</f>
        <v>89</v>
      </c>
      <c r="BH1" s="1">
        <f>VLOOKUP(K25,AZ6:BJ58,9)</f>
        <v>62</v>
      </c>
      <c r="BI1" s="1">
        <f>VLOOKUP(K26,AZ6:BJ58,10)</f>
        <v>91</v>
      </c>
      <c r="BJ1" s="1">
        <f>VLOOKUP(K26,AZ6:BJ58,11)</f>
        <v>64</v>
      </c>
      <c r="BK1" s="1"/>
      <c r="BL1" s="1"/>
      <c r="BM1" s="1" t="str">
        <f>VLOOKUP(K30,BL8:BZ48,2)</f>
        <v>&gt;99</v>
      </c>
      <c r="BN1" s="1">
        <f>VLOOKUP(K30,BL8:BZ48,3)</f>
        <v>79</v>
      </c>
      <c r="BO1" s="1" t="str">
        <f>VLOOKUP(K31,BL8:BZ48,4)</f>
        <v>&gt;99</v>
      </c>
      <c r="BP1" s="1">
        <f>VLOOKUP(K31,BL8:BZ48,5)</f>
        <v>77</v>
      </c>
      <c r="BQ1" s="1" t="str">
        <f>VLOOKUP(K32,BL8:BZ48,6)</f>
        <v>&gt;99</v>
      </c>
      <c r="BR1" s="1">
        <f>VLOOKUP(K32,BL8:BZ48,7)</f>
        <v>81</v>
      </c>
      <c r="BS1" s="1" t="str">
        <f>VLOOKUP(K33,BL8:BZ48,8)</f>
        <v>&gt;99</v>
      </c>
      <c r="BT1" s="1" t="str">
        <f>VLOOKUP(K33,BL8:BZ48,9)</f>
        <v>&gt;81</v>
      </c>
      <c r="BU1" s="1" t="str">
        <f>VLOOKUP(K34,BL8:BZ48,10)</f>
        <v>&gt;99</v>
      </c>
      <c r="BV1" s="1" t="str">
        <f>VLOOKUP(K34,BL8:BZ48,11)</f>
        <v>&gt;81</v>
      </c>
      <c r="BW1" s="1" t="str">
        <f>VLOOKUP(K35,BL8:BZ48,12)</f>
        <v>&gt;99</v>
      </c>
      <c r="BX1" s="1" t="str">
        <f>VLOOKUP(K35,BL8:BZ48,13)</f>
        <v>&gt;79</v>
      </c>
      <c r="BY1" s="1" t="str">
        <f>VLOOKUP(K36,BL8:BZ48,14)</f>
        <v>&gt;99</v>
      </c>
      <c r="BZ1" s="1" t="str">
        <f>VLOOKUP(K36,BL8:BZ48,15)</f>
        <v>&gt;79</v>
      </c>
      <c r="CA1" s="1"/>
      <c r="CB1" s="1"/>
      <c r="CC1" s="1" t="str">
        <f>VLOOKUP(K39,CB6:CD66,2)</f>
        <v>&gt;99</v>
      </c>
      <c r="CD1" s="1">
        <f>VLOOKUP(K39,CB6:CD66,3)</f>
        <v>79</v>
      </c>
      <c r="CE1" s="1"/>
      <c r="CF1" s="1" t="str">
        <f>VLOOKUP(K40,CE6:CG80,2)</f>
        <v>&gt;99</v>
      </c>
      <c r="CG1" s="1" t="str">
        <f>VLOOKUP(K40,CE6:CG80,3)</f>
        <v>&gt;81</v>
      </c>
      <c r="CH1" s="1"/>
      <c r="CI1" s="1" t="str">
        <f>VLOOKUP(K41,CH6:CJ80,2)</f>
        <v>&gt;99</v>
      </c>
      <c r="CJ1" s="1" t="str">
        <f>VLOOKUP(K41,CH6:CJ80,3)</f>
        <v>&gt;81</v>
      </c>
      <c r="CK1" s="1"/>
      <c r="CL1" s="1"/>
      <c r="CM1" s="1" t="str">
        <f>VLOOKUP(K44,CL6:CN195,2)</f>
        <v>&gt;99</v>
      </c>
      <c r="CN1" s="1" t="str">
        <f>VLOOKUP(K44,CL6:CN195,3)</f>
        <v>&gt;81</v>
      </c>
      <c r="CO1" s="1"/>
      <c r="CP1" s="1"/>
      <c r="CQ1" s="1" t="str">
        <f>VLOOKUP(K47,CP7:DB35,2)</f>
        <v>&gt;99</v>
      </c>
      <c r="CR1" s="1">
        <f>VLOOKUP(K47,CP7:DB35,3)</f>
        <v>79</v>
      </c>
      <c r="CS1" s="1" t="str">
        <f>VLOOKUP(K48,CP7:DB35,4)</f>
        <v>&gt;99</v>
      </c>
      <c r="CT1" s="1">
        <f>VLOOKUP(K48,CP7:DB35,5)</f>
        <v>75</v>
      </c>
      <c r="CU1" s="1" t="str">
        <f>VLOOKUP(K49,CP7:DB35,6)</f>
        <v>&gt;99</v>
      </c>
      <c r="CV1" s="1">
        <f>VLOOKUP(K49,CP7:DB35,7)</f>
        <v>81</v>
      </c>
      <c r="CW1" s="1" t="str">
        <f>VLOOKUP(K50,CP7:DB35,8)</f>
        <v>&gt;99</v>
      </c>
      <c r="CX1" s="1" t="str">
        <f>VLOOKUP(K50,CP7:DB35,9)</f>
        <v>&gt;81</v>
      </c>
      <c r="CY1" s="1" t="str">
        <f>VLOOKUP(K51,CP7:DB35,10)</f>
        <v>&gt;99</v>
      </c>
      <c r="CZ1" s="1" t="str">
        <f>VLOOKUP(K51,CP7:DB35,11)</f>
        <v>&gt;81</v>
      </c>
      <c r="DA1" s="1" t="str">
        <f>VLOOKUP(K52,CP7:DB35,12)</f>
        <v>&gt;99</v>
      </c>
      <c r="DB1" s="1" t="str">
        <f>VLOOKUP(K52,CP7:DB35,13)</f>
        <v>&gt;79</v>
      </c>
      <c r="DC1" s="1"/>
      <c r="DD1" s="1"/>
      <c r="DE1" s="281">
        <f>VLOOKUP(K5,DD6:DR42,2)</f>
        <v>96</v>
      </c>
      <c r="DF1" s="281">
        <f>VLOOKUP(K5,DD6:DR42,3)</f>
        <v>68</v>
      </c>
      <c r="DG1" s="281">
        <f>VLOOKUP(K6,DD6:DR42,4)</f>
        <v>98</v>
      </c>
      <c r="DH1" s="281">
        <f>VLOOKUP(K6,DD6:DR42,5)</f>
        <v>70</v>
      </c>
      <c r="DI1" s="281">
        <f>VLOOKUP(K7,DD6:DR42,6)</f>
        <v>91</v>
      </c>
      <c r="DJ1" s="281">
        <f>VLOOKUP(K7,DD6:DR42,7)</f>
        <v>63</v>
      </c>
      <c r="DK1" s="281">
        <f>VLOOKUP(K8,DD6:DR42,8)</f>
        <v>96</v>
      </c>
      <c r="DL1" s="281">
        <f>VLOOKUP(K8,DD6:DR42,9)</f>
        <v>67</v>
      </c>
      <c r="DM1" s="281">
        <f>VLOOKUP(K9,DD6:DR42,10)</f>
        <v>97</v>
      </c>
      <c r="DN1" s="281">
        <f>VLOOKUP(K9,DD6:DR42,11)</f>
        <v>69</v>
      </c>
      <c r="DO1" s="281">
        <f>VLOOKUP(K10,DD6:DR42,12)</f>
        <v>97</v>
      </c>
      <c r="DP1" s="281">
        <f>VLOOKUP(K10,DD6:DR42,13)</f>
        <v>69</v>
      </c>
      <c r="DQ1" s="281">
        <f>VLOOKUP(K11,DD6:DR42,14)</f>
        <v>88</v>
      </c>
      <c r="DR1" s="281">
        <f>VLOOKUP(K11,DD6:DR42,15)</f>
        <v>62</v>
      </c>
      <c r="DS1" s="1"/>
      <c r="DT1" s="1"/>
      <c r="DU1" s="295">
        <f>VLOOKUP(K14,DT6:DV63,2)</f>
        <v>99</v>
      </c>
      <c r="DV1" s="295">
        <f>VLOOKUP(K14,DT6:DV63,3)</f>
        <v>73</v>
      </c>
      <c r="DW1" s="295"/>
      <c r="DX1" s="295">
        <f>VLOOKUP(K15,DW6:DY91,2)</f>
        <v>99</v>
      </c>
      <c r="DY1" s="295">
        <f>VLOOKUP(K15,DW6:DY91,3)</f>
        <v>72</v>
      </c>
      <c r="DZ1" s="295"/>
      <c r="EA1" s="295">
        <f>VLOOKUP(K16,DZ6:EB79,2)</f>
        <v>98</v>
      </c>
      <c r="EB1" s="295">
        <f>VLOOKUP(K16,DZ6:EB79,3)</f>
        <v>70</v>
      </c>
      <c r="EC1" s="1"/>
      <c r="ED1" s="1"/>
      <c r="EE1" s="281" t="str">
        <f>VLOOKUP(K19,ED6:EF181,2)</f>
        <v>&gt;99</v>
      </c>
      <c r="EF1" s="281" t="str">
        <f>VLOOKUP(K19,ED6:EF181,3)</f>
        <v>&gt;77</v>
      </c>
      <c r="EG1" s="1"/>
      <c r="EH1" s="1"/>
      <c r="EI1" s="281">
        <f>VLOOKUP(K22,EH6:ER58,2)</f>
        <v>99</v>
      </c>
      <c r="EJ1" s="281">
        <f>VLOOKUP(K22,EH6:ER58,3)</f>
        <v>75</v>
      </c>
      <c r="EK1" s="281">
        <f>VLOOKUP(K23,EH6:ER58,4)</f>
        <v>99</v>
      </c>
      <c r="EL1" s="281">
        <f>VLOOKUP(K23,EH6:ER58,5)</f>
        <v>73</v>
      </c>
      <c r="EM1" s="281">
        <f>VLOOKUP(K24,EH6:ER58,6)</f>
        <v>95</v>
      </c>
      <c r="EN1" s="281">
        <f>VLOOKUP(K24,EH6:ER58,7)</f>
        <v>67</v>
      </c>
      <c r="EO1" s="281">
        <f>VLOOKUP(K25,EH6:ER58,8)</f>
        <v>86</v>
      </c>
      <c r="EP1" s="281">
        <f>VLOOKUP(K25,EH6:ER58,9)</f>
        <v>61</v>
      </c>
      <c r="EQ1" s="281">
        <f>VLOOKUP(K26,EH6:ER58,10)</f>
        <v>85</v>
      </c>
      <c r="ER1" s="281">
        <f>VLOOKUP(K26,EH6:ER58,11)</f>
        <v>60</v>
      </c>
      <c r="ES1" s="1"/>
      <c r="ET1" s="1"/>
      <c r="EU1" s="281" t="str">
        <f>VLOOKUP(K30,ET8:FH48,2)</f>
        <v>&gt;99</v>
      </c>
      <c r="EV1" s="281">
        <f>VLOOKUP(K30,ET8:FH48,3)</f>
        <v>81</v>
      </c>
      <c r="EW1" s="281" t="str">
        <f>VLOOKUP(K31,ET8:FH48,4)</f>
        <v>&gt;99</v>
      </c>
      <c r="EX1" s="281" t="str">
        <f>VLOOKUP(K31,ET8:FH48,5)</f>
        <v>&gt;79</v>
      </c>
      <c r="EY1" s="281" t="str">
        <f>VLOOKUP(K32,ET8:FH48,6)</f>
        <v>&gt;99</v>
      </c>
      <c r="EZ1" s="281">
        <f>VLOOKUP(K32,ET8:FH48,7)</f>
        <v>81</v>
      </c>
      <c r="FA1" s="281" t="str">
        <f>VLOOKUP(K33,ET8:FH48,8)</f>
        <v>&gt;99</v>
      </c>
      <c r="FB1" s="281" t="str">
        <f>VLOOKUP(K33,ET8:FH48,9)</f>
        <v>&gt;81</v>
      </c>
      <c r="FC1" s="281" t="str">
        <f>VLOOKUP(K34,ET8:FH48,10)</f>
        <v>&gt;99</v>
      </c>
      <c r="FD1" s="281" t="str">
        <f>VLOOKUP(K34,ET8:FH48,11)</f>
        <v>&gt;79</v>
      </c>
      <c r="FE1" s="281" t="str">
        <f>VLOOKUP(K35,ET8:FH48,12)</f>
        <v>&gt;99</v>
      </c>
      <c r="FF1" s="281" t="str">
        <f>VLOOKUP(K35,ET8:FH48,13)</f>
        <v>&gt;81</v>
      </c>
      <c r="FG1" s="281" t="str">
        <f>VLOOKUP(K36,ET8:FH48,14)</f>
        <v>&gt;99</v>
      </c>
      <c r="FH1" s="281" t="str">
        <f>VLOOKUP(K36,ET8:FH48,15)</f>
        <v>&gt;81</v>
      </c>
      <c r="FI1" s="1"/>
      <c r="FJ1" s="1"/>
      <c r="FK1" s="281" t="str">
        <f>VLOOKUP(K39,FJ6:FL66,2)</f>
        <v>&gt;99</v>
      </c>
      <c r="FL1" s="281" t="str">
        <f>VLOOKUP(K39,FJ6:FL66,3)</f>
        <v>&gt;81</v>
      </c>
      <c r="FM1" s="1"/>
      <c r="FN1" s="281" t="str">
        <f>VLOOKUP(K40,FM6:FO66,2)</f>
        <v>&gt;99</v>
      </c>
      <c r="FO1" s="281" t="str">
        <f>VLOOKUP(K40,FM6:FO66,3)</f>
        <v>&gt;81</v>
      </c>
      <c r="FP1" s="1"/>
      <c r="FQ1" s="281" t="str">
        <f>VLOOKUP(K41,FP6:FR70,2)</f>
        <v>&gt;99</v>
      </c>
      <c r="FR1" s="281" t="str">
        <f>VLOOKUP(K41,FP6:FR70,3)</f>
        <v>&gt;81</v>
      </c>
      <c r="FS1" s="1"/>
      <c r="FT1" s="1"/>
      <c r="FU1" s="281" t="str">
        <f>VLOOKUP(K44,FT6:FV144,2)</f>
        <v>&gt;99</v>
      </c>
      <c r="FV1" s="281" t="str">
        <f>VLOOKUP(K44,FT6:FV144,3)</f>
        <v>&gt;81</v>
      </c>
      <c r="FW1" s="1"/>
      <c r="FX1" s="1"/>
      <c r="FY1" s="281" t="str">
        <f>VLOOKUP(K47,FX7:GJ35,2)</f>
        <v>&gt;99</v>
      </c>
      <c r="FZ1" s="281">
        <f>VLOOKUP(K47,FX7:GJ35,3)</f>
        <v>81</v>
      </c>
      <c r="GA1" s="281" t="str">
        <f>VLOOKUP(K48,FX7:GJ35,4)</f>
        <v>&gt;99</v>
      </c>
      <c r="GB1" s="281" t="str">
        <f>VLOOKUP(K48,FX7:GJ35,5)</f>
        <v>&gt;81</v>
      </c>
      <c r="GC1" s="281" t="str">
        <f>VLOOKUP(K49,FX7:GJ35,6)</f>
        <v>&gt;99</v>
      </c>
      <c r="GD1" s="281" t="str">
        <f>VLOOKUP(K49,FX7:GJ35,7)</f>
        <v>&gt;81</v>
      </c>
      <c r="GE1" s="281" t="str">
        <f>VLOOKUP(K50,FX7:GJ35,8)</f>
        <v>&gt;99</v>
      </c>
      <c r="GF1" s="281" t="str">
        <f>VLOOKUP(K50,FX7:GJ35,9)</f>
        <v>&gt;81</v>
      </c>
      <c r="GG1" s="281" t="str">
        <f>VLOOKUP(K51,FX7:GJ35,10)</f>
        <v>&gt;99</v>
      </c>
      <c r="GH1" s="281" t="str">
        <f>VLOOKUP(K51,FX7:GJ35,11)</f>
        <v>&gt;81</v>
      </c>
      <c r="GI1" s="281" t="str">
        <f>VLOOKUP(K52,FX7:GJ35,12)</f>
        <v>&gt;99</v>
      </c>
      <c r="GJ1" s="281" t="str">
        <f>VLOOKUP(K52,FX7:GJ35,13)</f>
        <v>&gt;81</v>
      </c>
    </row>
    <row r="2" spans="1:192" ht="17" thickBot="1">
      <c r="A2" s="281">
        <v>1</v>
      </c>
      <c r="B2" s="288">
        <v>4</v>
      </c>
      <c r="C2" s="288"/>
      <c r="F2" t="s">
        <v>84</v>
      </c>
      <c r="G2" s="299">
        <v>2</v>
      </c>
      <c r="H2" t="str">
        <f>IF(G2=1,"男生常模",IF(G2=2,"女生常模"))</f>
        <v>女生常模</v>
      </c>
      <c r="W2" s="5" t="s">
        <v>81</v>
      </c>
      <c r="AL2" s="5" t="s">
        <v>82</v>
      </c>
      <c r="DE2" s="5" t="s">
        <v>110</v>
      </c>
      <c r="DT2" s="5" t="s">
        <v>111</v>
      </c>
    </row>
    <row r="3" spans="1:192" ht="17.25" customHeight="1" thickBot="1">
      <c r="A3" s="281">
        <v>2</v>
      </c>
      <c r="B3" s="290">
        <v>4</v>
      </c>
      <c r="C3" s="290"/>
      <c r="F3" s="301" t="s">
        <v>4</v>
      </c>
      <c r="G3" s="301"/>
      <c r="H3" s="301"/>
      <c r="O3" t="s">
        <v>83</v>
      </c>
      <c r="R3" t="s">
        <v>80</v>
      </c>
      <c r="V3" s="243" t="s">
        <v>10</v>
      </c>
      <c r="W3" s="317" t="s">
        <v>11</v>
      </c>
      <c r="X3" s="318"/>
      <c r="Y3" s="319" t="s">
        <v>12</v>
      </c>
      <c r="Z3" s="320"/>
      <c r="AA3" s="317" t="s">
        <v>13</v>
      </c>
      <c r="AB3" s="318"/>
      <c r="AC3" s="319" t="s">
        <v>14</v>
      </c>
      <c r="AD3" s="320"/>
      <c r="AE3" s="317" t="s">
        <v>15</v>
      </c>
      <c r="AF3" s="318"/>
      <c r="AG3" s="319" t="s">
        <v>16</v>
      </c>
      <c r="AH3" s="320"/>
      <c r="AI3" s="317" t="s">
        <v>17</v>
      </c>
      <c r="AJ3" s="318"/>
      <c r="AL3" s="321" t="s">
        <v>24</v>
      </c>
      <c r="AM3" s="322"/>
      <c r="AN3" s="322"/>
      <c r="AO3" s="323" t="s">
        <v>26</v>
      </c>
      <c r="AP3" s="324"/>
      <c r="AQ3" s="324"/>
      <c r="AR3" s="323" t="s">
        <v>28</v>
      </c>
      <c r="AS3" s="324"/>
      <c r="AT3" s="325"/>
      <c r="AV3" s="326" t="s">
        <v>30</v>
      </c>
      <c r="AW3" s="327"/>
      <c r="AX3" s="328"/>
      <c r="AZ3" s="102"/>
      <c r="BA3" s="317" t="s">
        <v>33</v>
      </c>
      <c r="BB3" s="318"/>
      <c r="BC3" s="319" t="s">
        <v>34</v>
      </c>
      <c r="BD3" s="320"/>
      <c r="BE3" s="317" t="s">
        <v>35</v>
      </c>
      <c r="BF3" s="318"/>
      <c r="BG3" s="319" t="s">
        <v>36</v>
      </c>
      <c r="BH3" s="320"/>
      <c r="BI3" s="317" t="s">
        <v>37</v>
      </c>
      <c r="BJ3" s="318"/>
      <c r="BL3" s="140" t="s">
        <v>18</v>
      </c>
      <c r="BM3" s="160" t="s">
        <v>38</v>
      </c>
      <c r="BN3" s="161"/>
      <c r="BO3" s="162" t="s">
        <v>39</v>
      </c>
      <c r="BP3" s="163"/>
      <c r="BQ3" s="160" t="s">
        <v>40</v>
      </c>
      <c r="BR3" s="161"/>
      <c r="BS3" s="162" t="s">
        <v>41</v>
      </c>
      <c r="BT3" s="163"/>
      <c r="BU3" s="160" t="s">
        <v>42</v>
      </c>
      <c r="BV3" s="161"/>
      <c r="BW3" s="162" t="s">
        <v>43</v>
      </c>
      <c r="BX3" s="163"/>
      <c r="BY3" s="160" t="s">
        <v>44</v>
      </c>
      <c r="BZ3" s="161"/>
      <c r="CB3" s="312" t="s">
        <v>45</v>
      </c>
      <c r="CC3" s="313"/>
      <c r="CD3" s="313"/>
      <c r="CE3" s="312" t="s">
        <v>46</v>
      </c>
      <c r="CF3" s="313"/>
      <c r="CG3" s="313"/>
      <c r="CH3" s="312" t="s">
        <v>47</v>
      </c>
      <c r="CI3" s="313"/>
      <c r="CJ3" s="313"/>
      <c r="CL3" s="314" t="s">
        <v>48</v>
      </c>
      <c r="CM3" s="315"/>
      <c r="CN3" s="316"/>
      <c r="CP3" s="310"/>
      <c r="CQ3" s="306" t="s">
        <v>49</v>
      </c>
      <c r="CR3" s="307"/>
      <c r="CS3" s="302" t="s">
        <v>39</v>
      </c>
      <c r="CT3" s="303"/>
      <c r="CU3" s="306" t="s">
        <v>51</v>
      </c>
      <c r="CV3" s="307"/>
      <c r="CW3" s="302" t="s">
        <v>52</v>
      </c>
      <c r="CX3" s="303"/>
      <c r="CY3" s="306" t="s">
        <v>53</v>
      </c>
      <c r="CZ3" s="307"/>
      <c r="DA3" s="302" t="s">
        <v>54</v>
      </c>
      <c r="DB3" s="303"/>
      <c r="DD3" s="240" t="s">
        <v>109</v>
      </c>
      <c r="DE3" s="329" t="s">
        <v>11</v>
      </c>
      <c r="DF3" s="330"/>
      <c r="DG3" s="329" t="s">
        <v>12</v>
      </c>
      <c r="DH3" s="330"/>
      <c r="DI3" s="329" t="s">
        <v>13</v>
      </c>
      <c r="DJ3" s="330"/>
      <c r="DK3" s="329" t="s">
        <v>14</v>
      </c>
      <c r="DL3" s="330"/>
      <c r="DM3" s="329" t="s">
        <v>15</v>
      </c>
      <c r="DN3" s="330"/>
      <c r="DO3" s="329" t="s">
        <v>16</v>
      </c>
      <c r="DP3" s="330"/>
      <c r="DQ3" s="329" t="s">
        <v>17</v>
      </c>
      <c r="DR3" s="330"/>
      <c r="DT3" s="331" t="s">
        <v>24</v>
      </c>
      <c r="DU3" s="332"/>
      <c r="DV3" s="332"/>
      <c r="DW3" s="329" t="s">
        <v>26</v>
      </c>
      <c r="DX3" s="333"/>
      <c r="DY3" s="333"/>
      <c r="DZ3" s="329" t="s">
        <v>28</v>
      </c>
      <c r="EA3" s="333"/>
      <c r="EB3" s="333"/>
      <c r="ED3" s="334" t="s">
        <v>30</v>
      </c>
      <c r="EE3" s="335"/>
      <c r="EF3" s="335"/>
      <c r="EH3" s="229"/>
      <c r="EI3" s="329" t="s">
        <v>33</v>
      </c>
      <c r="EJ3" s="330"/>
      <c r="EK3" s="329" t="s">
        <v>34</v>
      </c>
      <c r="EL3" s="330"/>
      <c r="EM3" s="329" t="s">
        <v>35</v>
      </c>
      <c r="EN3" s="330"/>
      <c r="EO3" s="329" t="s">
        <v>36</v>
      </c>
      <c r="EP3" s="330"/>
      <c r="EQ3" s="329" t="s">
        <v>37</v>
      </c>
      <c r="ER3" s="330"/>
      <c r="ET3" s="140" t="s">
        <v>18</v>
      </c>
      <c r="EU3" s="250" t="s">
        <v>38</v>
      </c>
      <c r="EV3" s="251"/>
      <c r="EW3" s="252" t="s">
        <v>39</v>
      </c>
      <c r="EX3" s="253"/>
      <c r="EY3" s="250" t="s">
        <v>40</v>
      </c>
      <c r="EZ3" s="251"/>
      <c r="FA3" s="252" t="s">
        <v>41</v>
      </c>
      <c r="FB3" s="253"/>
      <c r="FC3" s="250" t="s">
        <v>42</v>
      </c>
      <c r="FD3" s="251"/>
      <c r="FE3" s="252" t="s">
        <v>43</v>
      </c>
      <c r="FF3" s="253"/>
      <c r="FG3" s="250" t="s">
        <v>44</v>
      </c>
      <c r="FH3" s="251"/>
      <c r="FJ3" s="331" t="s">
        <v>45</v>
      </c>
      <c r="FK3" s="332"/>
      <c r="FL3" s="332"/>
      <c r="FM3" s="331" t="s">
        <v>46</v>
      </c>
      <c r="FN3" s="332"/>
      <c r="FO3" s="332"/>
      <c r="FP3" s="331" t="s">
        <v>47</v>
      </c>
      <c r="FQ3" s="332"/>
      <c r="FR3" s="336"/>
      <c r="FT3" s="334" t="s">
        <v>48</v>
      </c>
      <c r="FU3" s="335"/>
      <c r="FV3" s="337"/>
      <c r="FX3" s="342"/>
      <c r="FY3" s="340" t="s">
        <v>49</v>
      </c>
      <c r="FZ3" s="341"/>
      <c r="GA3" s="340" t="s">
        <v>39</v>
      </c>
      <c r="GB3" s="341"/>
      <c r="GC3" s="340" t="s">
        <v>51</v>
      </c>
      <c r="GD3" s="341"/>
      <c r="GE3" s="340" t="s">
        <v>52</v>
      </c>
      <c r="GF3" s="341"/>
      <c r="GG3" s="340" t="s">
        <v>53</v>
      </c>
      <c r="GH3" s="341"/>
      <c r="GI3" s="340" t="s">
        <v>54</v>
      </c>
      <c r="GJ3" s="341"/>
    </row>
    <row r="4" spans="1:192" ht="16" thickBot="1">
      <c r="A4" s="281">
        <v>3</v>
      </c>
      <c r="B4" s="290">
        <v>4</v>
      </c>
      <c r="C4" s="290"/>
      <c r="F4" t="s">
        <v>85</v>
      </c>
      <c r="G4" t="s">
        <v>126</v>
      </c>
      <c r="H4" t="s">
        <v>78</v>
      </c>
      <c r="I4" t="s">
        <v>79</v>
      </c>
      <c r="K4" t="s">
        <v>91</v>
      </c>
      <c r="L4" t="s">
        <v>92</v>
      </c>
      <c r="M4" t="s">
        <v>93</v>
      </c>
      <c r="N4" t="s">
        <v>94</v>
      </c>
      <c r="O4" t="s">
        <v>78</v>
      </c>
      <c r="P4" t="s">
        <v>79</v>
      </c>
      <c r="R4" t="s">
        <v>78</v>
      </c>
      <c r="S4" t="s">
        <v>79</v>
      </c>
      <c r="V4" s="6" t="s">
        <v>18</v>
      </c>
      <c r="W4" s="244" t="s">
        <v>19</v>
      </c>
      <c r="X4" s="8" t="s">
        <v>20</v>
      </c>
      <c r="Y4" s="245" t="s">
        <v>19</v>
      </c>
      <c r="Z4" s="10" t="s">
        <v>20</v>
      </c>
      <c r="AA4" s="244" t="s">
        <v>19</v>
      </c>
      <c r="AB4" s="11" t="s">
        <v>20</v>
      </c>
      <c r="AC4" s="245" t="s">
        <v>19</v>
      </c>
      <c r="AD4" s="10" t="s">
        <v>20</v>
      </c>
      <c r="AE4" s="244" t="s">
        <v>19</v>
      </c>
      <c r="AF4" s="11" t="s">
        <v>20</v>
      </c>
      <c r="AG4" s="245" t="s">
        <v>19</v>
      </c>
      <c r="AH4" s="10" t="s">
        <v>20</v>
      </c>
      <c r="AI4" s="244" t="s">
        <v>19</v>
      </c>
      <c r="AJ4" s="11" t="s">
        <v>20</v>
      </c>
      <c r="AL4" s="51" t="s">
        <v>18</v>
      </c>
      <c r="AM4" s="50" t="s">
        <v>19</v>
      </c>
      <c r="AN4" s="54" t="s">
        <v>20</v>
      </c>
      <c r="AO4" s="50" t="s">
        <v>18</v>
      </c>
      <c r="AP4" s="50" t="s">
        <v>19</v>
      </c>
      <c r="AQ4" s="54" t="s">
        <v>20</v>
      </c>
      <c r="AR4" s="50" t="s">
        <v>18</v>
      </c>
      <c r="AS4" s="50" t="s">
        <v>19</v>
      </c>
      <c r="AT4" s="54" t="s">
        <v>20</v>
      </c>
      <c r="AV4" s="81" t="s">
        <v>18</v>
      </c>
      <c r="AW4" s="80" t="s">
        <v>19</v>
      </c>
      <c r="AX4" s="85" t="s">
        <v>20</v>
      </c>
      <c r="AZ4" s="6" t="s">
        <v>18</v>
      </c>
      <c r="BA4" s="103" t="s">
        <v>19</v>
      </c>
      <c r="BB4" s="105" t="s">
        <v>20</v>
      </c>
      <c r="BC4" s="107" t="s">
        <v>19</v>
      </c>
      <c r="BD4" s="109" t="s">
        <v>20</v>
      </c>
      <c r="BE4" s="103" t="s">
        <v>19</v>
      </c>
      <c r="BF4" s="105" t="s">
        <v>20</v>
      </c>
      <c r="BG4" s="107" t="s">
        <v>19</v>
      </c>
      <c r="BH4" s="109" t="s">
        <v>20</v>
      </c>
      <c r="BI4" s="103" t="s">
        <v>19</v>
      </c>
      <c r="BJ4" s="105" t="s">
        <v>20</v>
      </c>
      <c r="BL4" s="6" t="s">
        <v>21</v>
      </c>
      <c r="BM4" s="164"/>
      <c r="BN4" s="165"/>
      <c r="BO4" s="81"/>
      <c r="BP4" s="166"/>
      <c r="BQ4" s="164"/>
      <c r="BR4" s="165"/>
      <c r="BS4" s="81"/>
      <c r="BT4" s="166"/>
      <c r="BU4" s="164"/>
      <c r="BV4" s="165"/>
      <c r="BW4" s="81"/>
      <c r="BX4" s="166"/>
      <c r="BY4" s="164"/>
      <c r="BZ4" s="165"/>
      <c r="CB4" s="81" t="s">
        <v>18</v>
      </c>
      <c r="CC4" s="80" t="s">
        <v>19</v>
      </c>
      <c r="CD4" s="85" t="s">
        <v>20</v>
      </c>
      <c r="CE4" s="80" t="s">
        <v>18</v>
      </c>
      <c r="CF4" s="80" t="s">
        <v>19</v>
      </c>
      <c r="CG4" s="85" t="s">
        <v>20</v>
      </c>
      <c r="CH4" s="80" t="s">
        <v>18</v>
      </c>
      <c r="CI4" s="80" t="s">
        <v>19</v>
      </c>
      <c r="CJ4" s="85" t="s">
        <v>20</v>
      </c>
      <c r="CL4" s="155" t="s">
        <v>18</v>
      </c>
      <c r="CM4" s="154" t="s">
        <v>19</v>
      </c>
      <c r="CN4" s="158" t="s">
        <v>20</v>
      </c>
      <c r="CP4" s="311"/>
      <c r="CQ4" s="308"/>
      <c r="CR4" s="309"/>
      <c r="CS4" s="304" t="s">
        <v>50</v>
      </c>
      <c r="CT4" s="305"/>
      <c r="CU4" s="308" t="s">
        <v>50</v>
      </c>
      <c r="CV4" s="309"/>
      <c r="CW4" s="304"/>
      <c r="CX4" s="305"/>
      <c r="CY4" s="308"/>
      <c r="CZ4" s="309"/>
      <c r="DA4" s="304" t="s">
        <v>50</v>
      </c>
      <c r="DB4" s="305"/>
      <c r="DD4" s="216" t="s">
        <v>18</v>
      </c>
      <c r="DE4" s="217" t="s">
        <v>19</v>
      </c>
      <c r="DF4" s="218" t="s">
        <v>20</v>
      </c>
      <c r="DG4" s="217" t="s">
        <v>19</v>
      </c>
      <c r="DH4" s="219" t="s">
        <v>20</v>
      </c>
      <c r="DI4" s="217" t="s">
        <v>19</v>
      </c>
      <c r="DJ4" s="219" t="s">
        <v>20</v>
      </c>
      <c r="DK4" s="217" t="s">
        <v>19</v>
      </c>
      <c r="DL4" s="219" t="s">
        <v>20</v>
      </c>
      <c r="DM4" s="217" t="s">
        <v>19</v>
      </c>
      <c r="DN4" s="219" t="s">
        <v>20</v>
      </c>
      <c r="DO4" s="217" t="s">
        <v>19</v>
      </c>
      <c r="DP4" s="219" t="s">
        <v>20</v>
      </c>
      <c r="DQ4" s="217" t="s">
        <v>19</v>
      </c>
      <c r="DR4" s="219" t="s">
        <v>20</v>
      </c>
      <c r="DT4" s="223" t="s">
        <v>18</v>
      </c>
      <c r="DU4" s="224" t="s">
        <v>19</v>
      </c>
      <c r="DV4" s="225" t="s">
        <v>20</v>
      </c>
      <c r="DW4" s="224" t="s">
        <v>18</v>
      </c>
      <c r="DX4" s="224" t="s">
        <v>19</v>
      </c>
      <c r="DY4" s="225" t="s">
        <v>20</v>
      </c>
      <c r="DZ4" s="224" t="s">
        <v>18</v>
      </c>
      <c r="EA4" s="224" t="s">
        <v>19</v>
      </c>
      <c r="EB4" s="225" t="s">
        <v>20</v>
      </c>
      <c r="ED4" s="234" t="s">
        <v>18</v>
      </c>
      <c r="EE4" s="235" t="s">
        <v>19</v>
      </c>
      <c r="EF4" s="236" t="s">
        <v>20</v>
      </c>
      <c r="EH4" s="216" t="s">
        <v>18</v>
      </c>
      <c r="EI4" s="230" t="s">
        <v>19</v>
      </c>
      <c r="EJ4" s="231" t="s">
        <v>20</v>
      </c>
      <c r="EK4" s="230" t="s">
        <v>19</v>
      </c>
      <c r="EL4" s="231" t="s">
        <v>20</v>
      </c>
      <c r="EM4" s="230" t="s">
        <v>19</v>
      </c>
      <c r="EN4" s="231" t="s">
        <v>20</v>
      </c>
      <c r="EO4" s="230" t="s">
        <v>19</v>
      </c>
      <c r="EP4" s="231" t="s">
        <v>20</v>
      </c>
      <c r="EQ4" s="230" t="s">
        <v>19</v>
      </c>
      <c r="ER4" s="231" t="s">
        <v>20</v>
      </c>
      <c r="ET4" s="6" t="s">
        <v>21</v>
      </c>
      <c r="EU4" s="254"/>
      <c r="EV4" s="255"/>
      <c r="EW4" s="234"/>
      <c r="EX4" s="256"/>
      <c r="EY4" s="254"/>
      <c r="EZ4" s="255"/>
      <c r="FA4" s="234"/>
      <c r="FB4" s="256"/>
      <c r="FC4" s="254"/>
      <c r="FD4" s="255"/>
      <c r="FE4" s="234"/>
      <c r="FF4" s="256"/>
      <c r="FG4" s="254"/>
      <c r="FH4" s="255"/>
      <c r="FJ4" s="234" t="s">
        <v>18</v>
      </c>
      <c r="FK4" s="235" t="s">
        <v>19</v>
      </c>
      <c r="FL4" s="236" t="s">
        <v>20</v>
      </c>
      <c r="FM4" s="235" t="s">
        <v>18</v>
      </c>
      <c r="FN4" s="235" t="s">
        <v>19</v>
      </c>
      <c r="FO4" s="236" t="s">
        <v>20</v>
      </c>
      <c r="FP4" s="235" t="s">
        <v>18</v>
      </c>
      <c r="FQ4" s="235" t="s">
        <v>19</v>
      </c>
      <c r="FR4" s="236" t="s">
        <v>20</v>
      </c>
      <c r="FT4" s="260" t="s">
        <v>18</v>
      </c>
      <c r="FU4" s="263" t="s">
        <v>19</v>
      </c>
      <c r="FV4" s="264" t="s">
        <v>20</v>
      </c>
      <c r="FX4" s="343"/>
      <c r="FY4" s="338"/>
      <c r="FZ4" s="339"/>
      <c r="GA4" s="338" t="s">
        <v>50</v>
      </c>
      <c r="GB4" s="339"/>
      <c r="GC4" s="338" t="s">
        <v>50</v>
      </c>
      <c r="GD4" s="339"/>
      <c r="GE4" s="338"/>
      <c r="GF4" s="339"/>
      <c r="GG4" s="338"/>
      <c r="GH4" s="339"/>
      <c r="GI4" s="338" t="s">
        <v>50</v>
      </c>
      <c r="GJ4" s="339"/>
    </row>
    <row r="5" spans="1:192" ht="16" thickBot="1">
      <c r="A5" s="281">
        <v>4</v>
      </c>
      <c r="B5" s="290">
        <v>4</v>
      </c>
      <c r="C5" s="290"/>
      <c r="E5" s="168"/>
      <c r="F5" t="s">
        <v>102</v>
      </c>
      <c r="G5" s="298">
        <f t="shared" ref="G5:G11" si="0">IF(M5=N5,K5,"*"&amp;TEXT(FLOOR(K5,0.1),"0.0"))</f>
        <v>32</v>
      </c>
      <c r="H5" s="287">
        <f>IF($G$2=1,O5,IF($G$2=2,R5))</f>
        <v>96</v>
      </c>
      <c r="I5" s="287">
        <f>IF($G$2=1,P5,IF($G$2=2,S5))</f>
        <v>68</v>
      </c>
      <c r="K5">
        <f>L5*N5/M5</f>
        <v>32</v>
      </c>
      <c r="L5">
        <f>SUM(B2:B9)</f>
        <v>32</v>
      </c>
      <c r="M5">
        <f>COUNTA(B2:B9)</f>
        <v>8</v>
      </c>
      <c r="N5">
        <v>8</v>
      </c>
      <c r="O5" s="215">
        <f>W1</f>
        <v>99</v>
      </c>
      <c r="P5" s="215">
        <f>X1</f>
        <v>72</v>
      </c>
      <c r="Q5" s="215"/>
      <c r="R5" s="215">
        <f>DE1</f>
        <v>96</v>
      </c>
      <c r="S5" s="215">
        <f>DF1</f>
        <v>68</v>
      </c>
      <c r="V5" s="12" t="s">
        <v>21</v>
      </c>
      <c r="W5" s="13" t="s">
        <v>22</v>
      </c>
      <c r="X5" s="173" t="s">
        <v>21</v>
      </c>
      <c r="Y5" s="15" t="s">
        <v>22</v>
      </c>
      <c r="Z5" s="174" t="s">
        <v>21</v>
      </c>
      <c r="AA5" s="13" t="s">
        <v>22</v>
      </c>
      <c r="AB5" s="173" t="s">
        <v>21</v>
      </c>
      <c r="AC5" s="15" t="s">
        <v>22</v>
      </c>
      <c r="AD5" s="174" t="s">
        <v>21</v>
      </c>
      <c r="AE5" s="13" t="s">
        <v>22</v>
      </c>
      <c r="AF5" s="173" t="s">
        <v>21</v>
      </c>
      <c r="AG5" s="15" t="s">
        <v>22</v>
      </c>
      <c r="AH5" s="174" t="s">
        <v>21</v>
      </c>
      <c r="AI5" s="13" t="s">
        <v>22</v>
      </c>
      <c r="AJ5" s="173" t="s">
        <v>21</v>
      </c>
      <c r="AL5" s="52" t="s">
        <v>21</v>
      </c>
      <c r="AM5" s="53" t="s">
        <v>22</v>
      </c>
      <c r="AN5" s="55" t="s">
        <v>21</v>
      </c>
      <c r="AO5" s="53" t="s">
        <v>21</v>
      </c>
      <c r="AP5" s="53" t="s">
        <v>22</v>
      </c>
      <c r="AQ5" s="55" t="s">
        <v>21</v>
      </c>
      <c r="AR5" s="53" t="s">
        <v>21</v>
      </c>
      <c r="AS5" s="53" t="s">
        <v>22</v>
      </c>
      <c r="AT5" s="55" t="s">
        <v>21</v>
      </c>
      <c r="AV5" s="82" t="s">
        <v>21</v>
      </c>
      <c r="AW5" s="83" t="s">
        <v>22</v>
      </c>
      <c r="AX5" s="86" t="s">
        <v>21</v>
      </c>
      <c r="AZ5" s="12" t="s">
        <v>21</v>
      </c>
      <c r="BA5" s="104" t="s">
        <v>22</v>
      </c>
      <c r="BB5" s="106" t="s">
        <v>21</v>
      </c>
      <c r="BC5" s="108" t="s">
        <v>22</v>
      </c>
      <c r="BD5" s="110" t="s">
        <v>21</v>
      </c>
      <c r="BE5" s="104" t="s">
        <v>22</v>
      </c>
      <c r="BF5" s="106" t="s">
        <v>21</v>
      </c>
      <c r="BG5" s="108" t="s">
        <v>22</v>
      </c>
      <c r="BH5" s="110" t="s">
        <v>21</v>
      </c>
      <c r="BI5" s="104" t="s">
        <v>22</v>
      </c>
      <c r="BJ5" s="106" t="s">
        <v>21</v>
      </c>
      <c r="BL5" s="141"/>
      <c r="BM5" s="167"/>
      <c r="BN5" s="14"/>
      <c r="BO5" s="82"/>
      <c r="BP5" s="88"/>
      <c r="BQ5" s="167"/>
      <c r="BR5" s="14"/>
      <c r="BS5" s="82"/>
      <c r="BT5" s="88"/>
      <c r="BU5" s="167"/>
      <c r="BV5" s="14"/>
      <c r="BW5" s="82"/>
      <c r="BX5" s="88"/>
      <c r="BY5" s="167"/>
      <c r="BZ5" s="14"/>
      <c r="CB5" s="82" t="s">
        <v>21</v>
      </c>
      <c r="CC5" s="83" t="s">
        <v>22</v>
      </c>
      <c r="CD5" s="86" t="s">
        <v>21</v>
      </c>
      <c r="CE5" s="83" t="s">
        <v>21</v>
      </c>
      <c r="CF5" s="83" t="s">
        <v>22</v>
      </c>
      <c r="CG5" s="86" t="s">
        <v>21</v>
      </c>
      <c r="CH5" s="83" t="s">
        <v>21</v>
      </c>
      <c r="CI5" s="83" t="s">
        <v>22</v>
      </c>
      <c r="CJ5" s="86" t="s">
        <v>21</v>
      </c>
      <c r="CL5" s="156" t="s">
        <v>21</v>
      </c>
      <c r="CM5" s="157" t="s">
        <v>22</v>
      </c>
      <c r="CN5" s="159" t="s">
        <v>21</v>
      </c>
      <c r="CP5" s="6" t="s">
        <v>18</v>
      </c>
      <c r="CQ5" s="7" t="s">
        <v>19</v>
      </c>
      <c r="CR5" s="8" t="s">
        <v>20</v>
      </c>
      <c r="CS5" s="9" t="s">
        <v>19</v>
      </c>
      <c r="CT5" s="10" t="s">
        <v>20</v>
      </c>
      <c r="CU5" s="7" t="s">
        <v>19</v>
      </c>
      <c r="CV5" s="11" t="s">
        <v>20</v>
      </c>
      <c r="CW5" s="9" t="s">
        <v>19</v>
      </c>
      <c r="CX5" s="10" t="s">
        <v>20</v>
      </c>
      <c r="CY5" s="7" t="s">
        <v>19</v>
      </c>
      <c r="CZ5" s="11" t="s">
        <v>20</v>
      </c>
      <c r="DA5" s="9" t="s">
        <v>19</v>
      </c>
      <c r="DB5" s="10" t="s">
        <v>20</v>
      </c>
      <c r="DD5" s="220" t="s">
        <v>21</v>
      </c>
      <c r="DE5" s="221" t="s">
        <v>22</v>
      </c>
      <c r="DF5" s="222" t="s">
        <v>21</v>
      </c>
      <c r="DG5" s="221" t="s">
        <v>22</v>
      </c>
      <c r="DH5" s="222" t="s">
        <v>21</v>
      </c>
      <c r="DI5" s="221" t="s">
        <v>22</v>
      </c>
      <c r="DJ5" s="222" t="s">
        <v>21</v>
      </c>
      <c r="DK5" s="221" t="s">
        <v>22</v>
      </c>
      <c r="DL5" s="222" t="s">
        <v>21</v>
      </c>
      <c r="DM5" s="221" t="s">
        <v>22</v>
      </c>
      <c r="DN5" s="222" t="s">
        <v>21</v>
      </c>
      <c r="DO5" s="221" t="s">
        <v>22</v>
      </c>
      <c r="DP5" s="222" t="s">
        <v>21</v>
      </c>
      <c r="DQ5" s="221" t="s">
        <v>22</v>
      </c>
      <c r="DR5" s="222" t="s">
        <v>21</v>
      </c>
      <c r="DT5" s="226" t="s">
        <v>21</v>
      </c>
      <c r="DU5" s="227" t="s">
        <v>22</v>
      </c>
      <c r="DV5" s="228" t="s">
        <v>21</v>
      </c>
      <c r="DW5" s="227" t="s">
        <v>21</v>
      </c>
      <c r="DX5" s="227" t="s">
        <v>22</v>
      </c>
      <c r="DY5" s="228" t="s">
        <v>21</v>
      </c>
      <c r="DZ5" s="227" t="s">
        <v>21</v>
      </c>
      <c r="EA5" s="227" t="s">
        <v>22</v>
      </c>
      <c r="EB5" s="228" t="s">
        <v>21</v>
      </c>
      <c r="ED5" s="237" t="s">
        <v>21</v>
      </c>
      <c r="EE5" s="238" t="s">
        <v>22</v>
      </c>
      <c r="EF5" s="239" t="s">
        <v>21</v>
      </c>
      <c r="EH5" s="220" t="s">
        <v>21</v>
      </c>
      <c r="EI5" s="232" t="s">
        <v>22</v>
      </c>
      <c r="EJ5" s="233" t="s">
        <v>21</v>
      </c>
      <c r="EK5" s="232" t="s">
        <v>22</v>
      </c>
      <c r="EL5" s="233" t="s">
        <v>21</v>
      </c>
      <c r="EM5" s="232" t="s">
        <v>22</v>
      </c>
      <c r="EN5" s="233" t="s">
        <v>21</v>
      </c>
      <c r="EO5" s="232" t="s">
        <v>22</v>
      </c>
      <c r="EP5" s="233" t="s">
        <v>21</v>
      </c>
      <c r="EQ5" s="232" t="s">
        <v>22</v>
      </c>
      <c r="ER5" s="233" t="s">
        <v>21</v>
      </c>
      <c r="ET5" s="141"/>
      <c r="EU5" s="257"/>
      <c r="EV5" s="222"/>
      <c r="EW5" s="237"/>
      <c r="EX5" s="258"/>
      <c r="EY5" s="257"/>
      <c r="EZ5" s="222"/>
      <c r="FA5" s="237"/>
      <c r="FB5" s="258"/>
      <c r="FC5" s="257"/>
      <c r="FD5" s="222"/>
      <c r="FE5" s="237"/>
      <c r="FF5" s="258"/>
      <c r="FG5" s="257"/>
      <c r="FH5" s="222"/>
      <c r="FJ5" s="237" t="s">
        <v>21</v>
      </c>
      <c r="FK5" s="238" t="s">
        <v>22</v>
      </c>
      <c r="FL5" s="239" t="s">
        <v>21</v>
      </c>
      <c r="FM5" s="238" t="s">
        <v>21</v>
      </c>
      <c r="FN5" s="238" t="s">
        <v>22</v>
      </c>
      <c r="FO5" s="239" t="s">
        <v>21</v>
      </c>
      <c r="FP5" s="238" t="s">
        <v>21</v>
      </c>
      <c r="FQ5" s="238" t="s">
        <v>22</v>
      </c>
      <c r="FR5" s="239" t="s">
        <v>21</v>
      </c>
      <c r="FT5" s="261" t="s">
        <v>21</v>
      </c>
      <c r="FU5" s="262" t="s">
        <v>22</v>
      </c>
      <c r="FV5" s="265" t="s">
        <v>21</v>
      </c>
      <c r="FX5" s="216" t="s">
        <v>18</v>
      </c>
      <c r="FY5" s="217" t="s">
        <v>19</v>
      </c>
      <c r="FZ5" s="219" t="s">
        <v>20</v>
      </c>
      <c r="GA5" s="217" t="s">
        <v>19</v>
      </c>
      <c r="GB5" s="219" t="s">
        <v>20</v>
      </c>
      <c r="GC5" s="217" t="s">
        <v>19</v>
      </c>
      <c r="GD5" s="219" t="s">
        <v>20</v>
      </c>
      <c r="GE5" s="217" t="s">
        <v>19</v>
      </c>
      <c r="GF5" s="219" t="s">
        <v>20</v>
      </c>
      <c r="GG5" s="217" t="s">
        <v>19</v>
      </c>
      <c r="GH5" s="219" t="s">
        <v>20</v>
      </c>
      <c r="GI5" s="217" t="s">
        <v>19</v>
      </c>
      <c r="GJ5" s="219" t="s">
        <v>20</v>
      </c>
    </row>
    <row r="6" spans="1:192" ht="18" thickBot="1">
      <c r="A6" s="281">
        <v>5</v>
      </c>
      <c r="B6" s="292">
        <v>4</v>
      </c>
      <c r="C6" s="292"/>
      <c r="F6" t="s">
        <v>103</v>
      </c>
      <c r="G6" s="287">
        <f t="shared" si="0"/>
        <v>32</v>
      </c>
      <c r="H6" s="287">
        <f t="shared" ref="H6:I26" si="1">IF($G$2=1,O6,IF($G$2=2,R6))</f>
        <v>98</v>
      </c>
      <c r="I6" s="287">
        <f t="shared" si="1"/>
        <v>70</v>
      </c>
      <c r="K6">
        <f t="shared" ref="K6:K11" si="2">L6*N6/M6</f>
        <v>32</v>
      </c>
      <c r="L6">
        <f>SUM(B10:B17)</f>
        <v>32</v>
      </c>
      <c r="M6">
        <f>COUNTA(B10:B17)</f>
        <v>8</v>
      </c>
      <c r="N6">
        <v>8</v>
      </c>
      <c r="O6" s="215">
        <f>Y1</f>
        <v>99</v>
      </c>
      <c r="P6" s="215">
        <f>Z1</f>
        <v>73</v>
      </c>
      <c r="Q6" s="215"/>
      <c r="R6" s="215">
        <f>DG1</f>
        <v>98</v>
      </c>
      <c r="S6" s="215">
        <f>DH1</f>
        <v>70</v>
      </c>
      <c r="V6" s="17">
        <v>0</v>
      </c>
      <c r="W6" s="246" t="s">
        <v>162</v>
      </c>
      <c r="X6" s="19" t="s">
        <v>164</v>
      </c>
      <c r="Y6" s="189" t="s">
        <v>23</v>
      </c>
      <c r="Z6" s="21">
        <v>21</v>
      </c>
      <c r="AA6" s="248" t="s">
        <v>23</v>
      </c>
      <c r="AB6" s="23">
        <v>19</v>
      </c>
      <c r="AC6" s="247" t="s">
        <v>162</v>
      </c>
      <c r="AD6" s="25" t="s">
        <v>164</v>
      </c>
      <c r="AE6" s="248" t="s">
        <v>23</v>
      </c>
      <c r="AF6" s="23">
        <v>19</v>
      </c>
      <c r="AG6" s="247" t="s">
        <v>162</v>
      </c>
      <c r="AH6" s="25" t="s">
        <v>164</v>
      </c>
      <c r="AI6" s="246" t="s">
        <v>162</v>
      </c>
      <c r="AJ6" s="19" t="s">
        <v>165</v>
      </c>
      <c r="AL6" s="60">
        <v>0</v>
      </c>
      <c r="AM6" s="59" t="s">
        <v>23</v>
      </c>
      <c r="AN6" s="56" t="s">
        <v>164</v>
      </c>
      <c r="AO6" s="57">
        <v>0</v>
      </c>
      <c r="AP6" s="59" t="s">
        <v>23</v>
      </c>
      <c r="AQ6" s="56" t="s">
        <v>164</v>
      </c>
      <c r="AR6" s="57">
        <v>0</v>
      </c>
      <c r="AS6" s="59" t="s">
        <v>23</v>
      </c>
      <c r="AT6" s="56" t="s">
        <v>165</v>
      </c>
      <c r="AV6" s="212">
        <v>0</v>
      </c>
      <c r="AW6" s="186" t="s">
        <v>23</v>
      </c>
      <c r="AX6" s="184" t="s">
        <v>164</v>
      </c>
      <c r="AZ6" s="126">
        <v>0</v>
      </c>
      <c r="BA6" s="111" t="s">
        <v>162</v>
      </c>
      <c r="BB6" s="112" t="s">
        <v>164</v>
      </c>
      <c r="BC6" s="113" t="s">
        <v>162</v>
      </c>
      <c r="BD6" s="114" t="s">
        <v>164</v>
      </c>
      <c r="BE6" s="111" t="s">
        <v>162</v>
      </c>
      <c r="BF6" s="112" t="s">
        <v>164</v>
      </c>
      <c r="BG6" s="115" t="s">
        <v>23</v>
      </c>
      <c r="BH6" s="116">
        <v>21</v>
      </c>
      <c r="BI6" s="111" t="s">
        <v>162</v>
      </c>
      <c r="BJ6" s="112" t="s">
        <v>164</v>
      </c>
      <c r="BL6" s="141"/>
      <c r="BM6" s="7" t="s">
        <v>19</v>
      </c>
      <c r="BN6" s="8" t="s">
        <v>20</v>
      </c>
      <c r="BO6" s="80" t="s">
        <v>19</v>
      </c>
      <c r="BP6" s="87" t="s">
        <v>20</v>
      </c>
      <c r="BQ6" s="7" t="s">
        <v>19</v>
      </c>
      <c r="BR6" s="11" t="s">
        <v>20</v>
      </c>
      <c r="BS6" s="80" t="s">
        <v>19</v>
      </c>
      <c r="BT6" s="87" t="s">
        <v>20</v>
      </c>
      <c r="BU6" s="7" t="s">
        <v>19</v>
      </c>
      <c r="BV6" s="11" t="s">
        <v>20</v>
      </c>
      <c r="BW6" s="80" t="s">
        <v>19</v>
      </c>
      <c r="BX6" s="87" t="s">
        <v>20</v>
      </c>
      <c r="BY6" s="7" t="s">
        <v>19</v>
      </c>
      <c r="BZ6" s="11" t="s">
        <v>20</v>
      </c>
      <c r="CB6" s="89">
        <v>0</v>
      </c>
      <c r="CC6" s="59">
        <v>1</v>
      </c>
      <c r="CD6" s="56">
        <v>26</v>
      </c>
      <c r="CE6" s="90">
        <v>0</v>
      </c>
      <c r="CF6" s="59">
        <v>2</v>
      </c>
      <c r="CG6" s="56">
        <v>30</v>
      </c>
      <c r="CH6" s="150">
        <v>0</v>
      </c>
      <c r="CI6" s="59">
        <v>2</v>
      </c>
      <c r="CJ6" s="56">
        <v>30</v>
      </c>
      <c r="CL6" s="89">
        <v>0</v>
      </c>
      <c r="CM6" s="59" t="s">
        <v>23</v>
      </c>
      <c r="CN6" s="56">
        <v>19</v>
      </c>
      <c r="CP6" s="12" t="s">
        <v>21</v>
      </c>
      <c r="CQ6" s="13" t="s">
        <v>22</v>
      </c>
      <c r="CR6" s="14" t="s">
        <v>21</v>
      </c>
      <c r="CS6" s="15" t="s">
        <v>22</v>
      </c>
      <c r="CT6" s="16" t="s">
        <v>21</v>
      </c>
      <c r="CU6" s="13" t="s">
        <v>22</v>
      </c>
      <c r="CV6" s="14" t="s">
        <v>21</v>
      </c>
      <c r="CW6" s="15" t="s">
        <v>22</v>
      </c>
      <c r="CX6" s="16" t="s">
        <v>21</v>
      </c>
      <c r="CY6" s="13" t="s">
        <v>22</v>
      </c>
      <c r="CZ6" s="14" t="s">
        <v>21</v>
      </c>
      <c r="DA6" s="15" t="s">
        <v>22</v>
      </c>
      <c r="DB6" s="16" t="s">
        <v>21</v>
      </c>
      <c r="DD6" s="17">
        <v>0</v>
      </c>
      <c r="DE6" s="18" t="s">
        <v>162</v>
      </c>
      <c r="DF6" s="19" t="s">
        <v>166</v>
      </c>
      <c r="DG6" s="29" t="s">
        <v>162</v>
      </c>
      <c r="DH6" s="21" t="s">
        <v>164</v>
      </c>
      <c r="DI6" s="28" t="s">
        <v>162</v>
      </c>
      <c r="DJ6" s="23" t="s">
        <v>164</v>
      </c>
      <c r="DK6" s="24" t="s">
        <v>162</v>
      </c>
      <c r="DL6" s="25" t="s">
        <v>165</v>
      </c>
      <c r="DM6" s="28" t="s">
        <v>162</v>
      </c>
      <c r="DN6" s="23" t="s">
        <v>164</v>
      </c>
      <c r="DO6" s="24" t="s">
        <v>162</v>
      </c>
      <c r="DP6" s="25" t="s">
        <v>164</v>
      </c>
      <c r="DQ6" s="18" t="s">
        <v>162</v>
      </c>
      <c r="DR6" s="19" t="s">
        <v>164</v>
      </c>
      <c r="DT6" s="60">
        <v>0</v>
      </c>
      <c r="DU6" s="59" t="s">
        <v>23</v>
      </c>
      <c r="DV6" s="56" t="s">
        <v>160</v>
      </c>
      <c r="DW6" s="57">
        <v>0</v>
      </c>
      <c r="DX6" s="59" t="s">
        <v>23</v>
      </c>
      <c r="DY6" s="56" t="s">
        <v>164</v>
      </c>
      <c r="DZ6" s="57">
        <v>0</v>
      </c>
      <c r="EA6" s="59" t="s">
        <v>23</v>
      </c>
      <c r="EB6" s="56" t="s">
        <v>164</v>
      </c>
      <c r="ED6" s="212">
        <v>0</v>
      </c>
      <c r="EE6" s="186" t="s">
        <v>23</v>
      </c>
      <c r="EF6" s="184" t="s">
        <v>164</v>
      </c>
      <c r="EH6" s="126">
        <v>0</v>
      </c>
      <c r="EI6" s="111" t="s">
        <v>162</v>
      </c>
      <c r="EJ6" s="112" t="s">
        <v>164</v>
      </c>
      <c r="EK6" s="113" t="s">
        <v>162</v>
      </c>
      <c r="EL6" s="114" t="s">
        <v>164</v>
      </c>
      <c r="EM6" s="111" t="s">
        <v>162</v>
      </c>
      <c r="EN6" s="112" t="s">
        <v>165</v>
      </c>
      <c r="EO6" s="115" t="s">
        <v>162</v>
      </c>
      <c r="EP6" s="116" t="s">
        <v>164</v>
      </c>
      <c r="EQ6" s="111" t="s">
        <v>162</v>
      </c>
      <c r="ER6" s="112" t="s">
        <v>164</v>
      </c>
      <c r="ET6" s="141"/>
      <c r="EU6" s="217" t="s">
        <v>19</v>
      </c>
      <c r="EV6" s="218" t="s">
        <v>20</v>
      </c>
      <c r="EW6" s="235" t="s">
        <v>19</v>
      </c>
      <c r="EX6" s="259" t="s">
        <v>20</v>
      </c>
      <c r="EY6" s="217" t="s">
        <v>19</v>
      </c>
      <c r="EZ6" s="219" t="s">
        <v>20</v>
      </c>
      <c r="FA6" s="235" t="s">
        <v>19</v>
      </c>
      <c r="FB6" s="259" t="s">
        <v>20</v>
      </c>
      <c r="FC6" s="217" t="s">
        <v>19</v>
      </c>
      <c r="FD6" s="219" t="s">
        <v>20</v>
      </c>
      <c r="FE6" s="235" t="s">
        <v>19</v>
      </c>
      <c r="FF6" s="259" t="s">
        <v>20</v>
      </c>
      <c r="FG6" s="217" t="s">
        <v>19</v>
      </c>
      <c r="FH6" s="219" t="s">
        <v>20</v>
      </c>
      <c r="FJ6" s="89">
        <v>0</v>
      </c>
      <c r="FK6" s="59">
        <v>2</v>
      </c>
      <c r="FL6" s="56">
        <v>29</v>
      </c>
      <c r="FM6" s="90">
        <v>0</v>
      </c>
      <c r="FN6" s="59">
        <v>3</v>
      </c>
      <c r="FO6" s="56">
        <v>31</v>
      </c>
      <c r="FP6" s="150">
        <v>0</v>
      </c>
      <c r="FQ6" s="59">
        <v>4</v>
      </c>
      <c r="FR6" s="56">
        <v>32</v>
      </c>
      <c r="FT6" s="89">
        <v>0</v>
      </c>
      <c r="FU6" s="59" t="s">
        <v>23</v>
      </c>
      <c r="FV6" s="56">
        <v>19</v>
      </c>
      <c r="FX6" s="220" t="s">
        <v>112</v>
      </c>
      <c r="FY6" s="221" t="s">
        <v>22</v>
      </c>
      <c r="FZ6" s="222" t="s">
        <v>21</v>
      </c>
      <c r="GA6" s="221" t="s">
        <v>22</v>
      </c>
      <c r="GB6" s="222" t="s">
        <v>21</v>
      </c>
      <c r="GC6" s="221" t="s">
        <v>22</v>
      </c>
      <c r="GD6" s="222" t="s">
        <v>21</v>
      </c>
      <c r="GE6" s="221" t="s">
        <v>22</v>
      </c>
      <c r="GF6" s="222" t="s">
        <v>21</v>
      </c>
      <c r="GG6" s="221" t="s">
        <v>22</v>
      </c>
      <c r="GH6" s="222" t="s">
        <v>21</v>
      </c>
      <c r="GI6" s="221" t="s">
        <v>22</v>
      </c>
      <c r="GJ6" s="222" t="s">
        <v>21</v>
      </c>
    </row>
    <row r="7" spans="1:192" ht="18" thickBot="1">
      <c r="A7" s="281">
        <v>6</v>
      </c>
      <c r="B7" s="288">
        <v>4</v>
      </c>
      <c r="C7" s="290"/>
      <c r="F7" t="s">
        <v>104</v>
      </c>
      <c r="G7" s="287">
        <f t="shared" si="0"/>
        <v>32</v>
      </c>
      <c r="H7" s="287">
        <f t="shared" si="1"/>
        <v>91</v>
      </c>
      <c r="I7" s="287">
        <f t="shared" si="1"/>
        <v>63</v>
      </c>
      <c r="K7">
        <f t="shared" si="2"/>
        <v>32</v>
      </c>
      <c r="L7">
        <f>SUM(B18:B25)</f>
        <v>32</v>
      </c>
      <c r="M7">
        <f>COUNTA(B18:B25)</f>
        <v>8</v>
      </c>
      <c r="N7">
        <v>8</v>
      </c>
      <c r="O7" s="215">
        <f>AA1</f>
        <v>92</v>
      </c>
      <c r="P7" s="215">
        <f>AB1</f>
        <v>64</v>
      </c>
      <c r="Q7" s="215"/>
      <c r="R7" s="215">
        <f>DI1</f>
        <v>91</v>
      </c>
      <c r="S7" s="215">
        <f>DJ1</f>
        <v>63</v>
      </c>
      <c r="V7" s="17">
        <v>1</v>
      </c>
      <c r="W7" s="246" t="s">
        <v>151</v>
      </c>
      <c r="X7" s="19" t="s">
        <v>115</v>
      </c>
      <c r="Y7" s="189" t="s">
        <v>23</v>
      </c>
      <c r="Z7" s="21">
        <v>22</v>
      </c>
      <c r="AA7" s="248" t="s">
        <v>23</v>
      </c>
      <c r="AB7" s="23">
        <v>23</v>
      </c>
      <c r="AC7" s="247" t="s">
        <v>151</v>
      </c>
      <c r="AD7" s="25" t="s">
        <v>115</v>
      </c>
      <c r="AE7" s="248" t="s">
        <v>23</v>
      </c>
      <c r="AF7" s="23">
        <v>22</v>
      </c>
      <c r="AG7" s="247" t="s">
        <v>151</v>
      </c>
      <c r="AH7" s="25" t="s">
        <v>115</v>
      </c>
      <c r="AI7" s="246" t="s">
        <v>151</v>
      </c>
      <c r="AJ7" s="19" t="s">
        <v>155</v>
      </c>
      <c r="AL7" s="60">
        <v>8</v>
      </c>
      <c r="AM7" s="59" t="s">
        <v>23</v>
      </c>
      <c r="AN7" s="56">
        <v>19</v>
      </c>
      <c r="AO7" s="57">
        <v>5</v>
      </c>
      <c r="AP7" s="59" t="s">
        <v>23</v>
      </c>
      <c r="AQ7" s="56">
        <v>19</v>
      </c>
      <c r="AR7" s="57">
        <v>9</v>
      </c>
      <c r="AS7" s="59" t="s">
        <v>23</v>
      </c>
      <c r="AT7" s="56">
        <v>21</v>
      </c>
      <c r="AV7" s="89">
        <v>34</v>
      </c>
      <c r="AW7" s="181" t="s">
        <v>162</v>
      </c>
      <c r="AX7" s="58">
        <v>19</v>
      </c>
      <c r="AZ7" s="126">
        <v>1</v>
      </c>
      <c r="BA7" s="117" t="s">
        <v>23</v>
      </c>
      <c r="BB7" s="118">
        <v>19</v>
      </c>
      <c r="BC7" s="113" t="s">
        <v>151</v>
      </c>
      <c r="BD7" s="114" t="s">
        <v>115</v>
      </c>
      <c r="BE7" s="111" t="s">
        <v>151</v>
      </c>
      <c r="BF7" s="112" t="s">
        <v>115</v>
      </c>
      <c r="BG7" s="115" t="s">
        <v>23</v>
      </c>
      <c r="BH7" s="116">
        <v>24</v>
      </c>
      <c r="BI7" s="111" t="s">
        <v>151</v>
      </c>
      <c r="BJ7" s="112" t="s">
        <v>115</v>
      </c>
      <c r="BL7" s="142"/>
      <c r="BM7" s="13" t="s">
        <v>22</v>
      </c>
      <c r="BN7" s="14" t="s">
        <v>21</v>
      </c>
      <c r="BO7" s="83" t="s">
        <v>22</v>
      </c>
      <c r="BP7" s="88" t="s">
        <v>21</v>
      </c>
      <c r="BQ7" s="13" t="s">
        <v>22</v>
      </c>
      <c r="BR7" s="14" t="s">
        <v>21</v>
      </c>
      <c r="BS7" s="83" t="s">
        <v>22</v>
      </c>
      <c r="BT7" s="88" t="s">
        <v>21</v>
      </c>
      <c r="BU7" s="13" t="s">
        <v>22</v>
      </c>
      <c r="BV7" s="14" t="s">
        <v>21</v>
      </c>
      <c r="BW7" s="83" t="s">
        <v>22</v>
      </c>
      <c r="BX7" s="88" t="s">
        <v>21</v>
      </c>
      <c r="BY7" s="13" t="s">
        <v>22</v>
      </c>
      <c r="BZ7" s="14" t="s">
        <v>21</v>
      </c>
      <c r="CB7" s="89">
        <v>1</v>
      </c>
      <c r="CC7" s="59">
        <v>3</v>
      </c>
      <c r="CD7" s="56">
        <v>31</v>
      </c>
      <c r="CE7" s="90">
        <v>1</v>
      </c>
      <c r="CF7" s="59">
        <v>6</v>
      </c>
      <c r="CG7" s="56">
        <v>34</v>
      </c>
      <c r="CH7" s="150">
        <v>1</v>
      </c>
      <c r="CI7" s="59">
        <v>6</v>
      </c>
      <c r="CJ7" s="56">
        <v>34</v>
      </c>
      <c r="CL7" s="89">
        <v>1</v>
      </c>
      <c r="CM7" s="59" t="s">
        <v>23</v>
      </c>
      <c r="CN7" s="56">
        <v>22</v>
      </c>
      <c r="CP7" s="17">
        <v>0</v>
      </c>
      <c r="CQ7" s="28">
        <v>1</v>
      </c>
      <c r="CR7" s="23">
        <v>28</v>
      </c>
      <c r="CS7" s="29">
        <v>7</v>
      </c>
      <c r="CT7" s="21">
        <v>35</v>
      </c>
      <c r="CU7" s="28">
        <v>3</v>
      </c>
      <c r="CV7" s="23">
        <v>31</v>
      </c>
      <c r="CW7" s="29">
        <v>13</v>
      </c>
      <c r="CX7" s="21">
        <v>39</v>
      </c>
      <c r="CY7" s="28">
        <v>6</v>
      </c>
      <c r="CZ7" s="23">
        <v>34</v>
      </c>
      <c r="DA7" s="29">
        <v>6</v>
      </c>
      <c r="DB7" s="21">
        <v>34</v>
      </c>
      <c r="DD7" s="17">
        <v>1</v>
      </c>
      <c r="DE7" s="18" t="s">
        <v>151</v>
      </c>
      <c r="DF7" s="19" t="s">
        <v>154</v>
      </c>
      <c r="DG7" s="29" t="s">
        <v>151</v>
      </c>
      <c r="DH7" s="21" t="s">
        <v>115</v>
      </c>
      <c r="DI7" s="28" t="s">
        <v>151</v>
      </c>
      <c r="DJ7" s="23" t="s">
        <v>115</v>
      </c>
      <c r="DK7" s="24" t="s">
        <v>151</v>
      </c>
      <c r="DL7" s="25" t="s">
        <v>155</v>
      </c>
      <c r="DM7" s="28" t="s">
        <v>151</v>
      </c>
      <c r="DN7" s="23" t="s">
        <v>115</v>
      </c>
      <c r="DO7" s="24" t="s">
        <v>151</v>
      </c>
      <c r="DP7" s="25" t="s">
        <v>115</v>
      </c>
      <c r="DQ7" s="18" t="s">
        <v>151</v>
      </c>
      <c r="DR7" s="19" t="s">
        <v>115</v>
      </c>
      <c r="DT7" s="60">
        <v>1</v>
      </c>
      <c r="DU7" s="59" t="s">
        <v>23</v>
      </c>
      <c r="DV7" s="56" t="s">
        <v>163</v>
      </c>
      <c r="DW7" s="57">
        <v>17</v>
      </c>
      <c r="DX7" s="59" t="s">
        <v>23</v>
      </c>
      <c r="DY7" s="56">
        <v>19</v>
      </c>
      <c r="DZ7" s="57">
        <v>10</v>
      </c>
      <c r="EA7" s="59" t="s">
        <v>23</v>
      </c>
      <c r="EB7" s="56">
        <v>19</v>
      </c>
      <c r="ED7" s="89">
        <v>55</v>
      </c>
      <c r="EE7" s="181" t="s">
        <v>162</v>
      </c>
      <c r="EF7" s="58">
        <v>19</v>
      </c>
      <c r="EH7" s="126">
        <v>1</v>
      </c>
      <c r="EI7" s="111" t="s">
        <v>151</v>
      </c>
      <c r="EJ7" s="112" t="s">
        <v>115</v>
      </c>
      <c r="EK7" s="113" t="s">
        <v>151</v>
      </c>
      <c r="EL7" s="114" t="s">
        <v>115</v>
      </c>
      <c r="EM7" s="111" t="s">
        <v>151</v>
      </c>
      <c r="EN7" s="112" t="s">
        <v>155</v>
      </c>
      <c r="EO7" s="115" t="s">
        <v>151</v>
      </c>
      <c r="EP7" s="116" t="s">
        <v>115</v>
      </c>
      <c r="EQ7" s="111" t="s">
        <v>151</v>
      </c>
      <c r="ER7" s="112" t="s">
        <v>115</v>
      </c>
      <c r="ET7" s="142"/>
      <c r="EU7" s="221" t="s">
        <v>22</v>
      </c>
      <c r="EV7" s="222" t="s">
        <v>21</v>
      </c>
      <c r="EW7" s="238" t="s">
        <v>22</v>
      </c>
      <c r="EX7" s="258" t="s">
        <v>21</v>
      </c>
      <c r="EY7" s="221" t="s">
        <v>22</v>
      </c>
      <c r="EZ7" s="222" t="s">
        <v>21</v>
      </c>
      <c r="FA7" s="238" t="s">
        <v>22</v>
      </c>
      <c r="FB7" s="258" t="s">
        <v>21</v>
      </c>
      <c r="FC7" s="221" t="s">
        <v>22</v>
      </c>
      <c r="FD7" s="222" t="s">
        <v>21</v>
      </c>
      <c r="FE7" s="238" t="s">
        <v>22</v>
      </c>
      <c r="FF7" s="258" t="s">
        <v>21</v>
      </c>
      <c r="FG7" s="221" t="s">
        <v>22</v>
      </c>
      <c r="FH7" s="222" t="s">
        <v>21</v>
      </c>
      <c r="FJ7" s="89">
        <v>1</v>
      </c>
      <c r="FK7" s="59">
        <v>5</v>
      </c>
      <c r="FL7" s="56">
        <v>34</v>
      </c>
      <c r="FM7" s="90">
        <v>1</v>
      </c>
      <c r="FN7" s="59">
        <v>9</v>
      </c>
      <c r="FO7" s="56">
        <v>37</v>
      </c>
      <c r="FP7" s="150">
        <v>1</v>
      </c>
      <c r="FQ7" s="59">
        <v>10</v>
      </c>
      <c r="FR7" s="56">
        <v>37</v>
      </c>
      <c r="FT7" s="89">
        <v>1</v>
      </c>
      <c r="FU7" s="59" t="s">
        <v>23</v>
      </c>
      <c r="FV7" s="56">
        <v>22</v>
      </c>
      <c r="FX7" s="17">
        <v>0</v>
      </c>
      <c r="FY7" s="28">
        <v>2</v>
      </c>
      <c r="FZ7" s="23">
        <v>30</v>
      </c>
      <c r="GA7" s="29">
        <v>12</v>
      </c>
      <c r="GB7" s="21">
        <v>38</v>
      </c>
      <c r="GC7" s="28">
        <v>4</v>
      </c>
      <c r="GD7" s="23">
        <v>33</v>
      </c>
      <c r="GE7" s="29">
        <v>22</v>
      </c>
      <c r="GF7" s="21">
        <v>42</v>
      </c>
      <c r="GG7" s="28">
        <v>8</v>
      </c>
      <c r="GH7" s="23">
        <v>36</v>
      </c>
      <c r="GI7" s="29">
        <v>8</v>
      </c>
      <c r="GJ7" s="21">
        <v>36</v>
      </c>
    </row>
    <row r="8" spans="1:192" ht="17">
      <c r="A8" s="281">
        <v>7</v>
      </c>
      <c r="B8" s="290">
        <v>4</v>
      </c>
      <c r="C8" s="290"/>
      <c r="F8" t="s">
        <v>105</v>
      </c>
      <c r="G8" s="287">
        <f t="shared" si="0"/>
        <v>28</v>
      </c>
      <c r="H8" s="287">
        <f t="shared" si="1"/>
        <v>96</v>
      </c>
      <c r="I8" s="287">
        <f t="shared" si="1"/>
        <v>67</v>
      </c>
      <c r="K8">
        <f t="shared" si="2"/>
        <v>28</v>
      </c>
      <c r="L8">
        <f>SUM(B26:B32)</f>
        <v>28</v>
      </c>
      <c r="M8">
        <f>COUNTA(B26:B32)</f>
        <v>7</v>
      </c>
      <c r="N8">
        <v>7</v>
      </c>
      <c r="O8" s="215">
        <f>AC1</f>
        <v>98</v>
      </c>
      <c r="P8" s="215">
        <f>AD1</f>
        <v>70</v>
      </c>
      <c r="Q8" s="215"/>
      <c r="R8" s="215">
        <f>DK1</f>
        <v>96</v>
      </c>
      <c r="S8" s="215">
        <f>DL1</f>
        <v>67</v>
      </c>
      <c r="V8" s="17">
        <v>2</v>
      </c>
      <c r="W8" s="246" t="s">
        <v>151</v>
      </c>
      <c r="X8" s="19" t="s">
        <v>115</v>
      </c>
      <c r="Y8" s="189" t="s">
        <v>23</v>
      </c>
      <c r="Z8" s="21">
        <v>23</v>
      </c>
      <c r="AA8" s="248" t="s">
        <v>23</v>
      </c>
      <c r="AB8" s="23">
        <v>23</v>
      </c>
      <c r="AC8" s="189" t="s">
        <v>23</v>
      </c>
      <c r="AD8" s="21">
        <v>19</v>
      </c>
      <c r="AE8" s="248">
        <v>1</v>
      </c>
      <c r="AF8" s="23">
        <v>24</v>
      </c>
      <c r="AG8" s="189" t="s">
        <v>23</v>
      </c>
      <c r="AH8" s="21">
        <v>19</v>
      </c>
      <c r="AI8" s="246" t="s">
        <v>151</v>
      </c>
      <c r="AJ8" s="19" t="s">
        <v>155</v>
      </c>
      <c r="AL8" s="60">
        <v>9</v>
      </c>
      <c r="AM8" s="59" t="s">
        <v>23</v>
      </c>
      <c r="AN8" s="56">
        <v>22</v>
      </c>
      <c r="AO8" s="57">
        <v>6</v>
      </c>
      <c r="AP8" s="59" t="s">
        <v>23</v>
      </c>
      <c r="AQ8" s="56">
        <v>19</v>
      </c>
      <c r="AR8" s="57">
        <v>10</v>
      </c>
      <c r="AS8" s="59" t="s">
        <v>23</v>
      </c>
      <c r="AT8" s="56">
        <v>22</v>
      </c>
      <c r="AV8" s="89">
        <v>35</v>
      </c>
      <c r="AW8" s="181" t="s">
        <v>23</v>
      </c>
      <c r="AX8" s="58">
        <v>22</v>
      </c>
      <c r="AZ8" s="126">
        <v>2</v>
      </c>
      <c r="BA8" s="117" t="s">
        <v>23</v>
      </c>
      <c r="BB8" s="118">
        <v>19</v>
      </c>
      <c r="BC8" s="113" t="s">
        <v>151</v>
      </c>
      <c r="BD8" s="114" t="s">
        <v>115</v>
      </c>
      <c r="BE8" s="111" t="s">
        <v>151</v>
      </c>
      <c r="BF8" s="112" t="s">
        <v>115</v>
      </c>
      <c r="BG8" s="115" t="s">
        <v>23</v>
      </c>
      <c r="BH8" s="116">
        <v>24</v>
      </c>
      <c r="BI8" s="117" t="s">
        <v>23</v>
      </c>
      <c r="BJ8" s="118">
        <v>19</v>
      </c>
      <c r="BL8" s="17">
        <v>0</v>
      </c>
      <c r="BM8" s="28">
        <v>1</v>
      </c>
      <c r="BN8" s="23">
        <v>27</v>
      </c>
      <c r="BO8" s="59">
        <v>4</v>
      </c>
      <c r="BP8" s="58">
        <v>33</v>
      </c>
      <c r="BQ8" s="28">
        <v>3</v>
      </c>
      <c r="BR8" s="23">
        <v>30</v>
      </c>
      <c r="BS8" s="59">
        <v>12</v>
      </c>
      <c r="BT8" s="58">
        <v>38</v>
      </c>
      <c r="BU8" s="28">
        <v>4</v>
      </c>
      <c r="BV8" s="23">
        <v>33</v>
      </c>
      <c r="BW8" s="59">
        <v>7</v>
      </c>
      <c r="BX8" s="58">
        <v>35</v>
      </c>
      <c r="BY8" s="28">
        <v>19</v>
      </c>
      <c r="BZ8" s="23">
        <v>41</v>
      </c>
      <c r="CB8" s="89">
        <v>2</v>
      </c>
      <c r="CC8" s="59">
        <v>4</v>
      </c>
      <c r="CD8" s="56">
        <v>33</v>
      </c>
      <c r="CE8" s="90">
        <v>2</v>
      </c>
      <c r="CF8" s="59">
        <v>9</v>
      </c>
      <c r="CG8" s="56">
        <v>37</v>
      </c>
      <c r="CH8" s="150">
        <v>2</v>
      </c>
      <c r="CI8" s="59">
        <v>9</v>
      </c>
      <c r="CJ8" s="56">
        <v>36</v>
      </c>
      <c r="CL8" s="89">
        <v>2</v>
      </c>
      <c r="CM8" s="59">
        <v>1</v>
      </c>
      <c r="CN8" s="56">
        <v>25</v>
      </c>
      <c r="CP8" s="17">
        <v>1</v>
      </c>
      <c r="CQ8" s="28">
        <v>3</v>
      </c>
      <c r="CR8" s="23">
        <v>32</v>
      </c>
      <c r="CS8" s="29">
        <v>19</v>
      </c>
      <c r="CT8" s="21">
        <v>41</v>
      </c>
      <c r="CU8" s="28">
        <v>9</v>
      </c>
      <c r="CV8" s="23">
        <v>37</v>
      </c>
      <c r="CW8" s="29">
        <v>34</v>
      </c>
      <c r="CX8" s="21">
        <v>46</v>
      </c>
      <c r="CY8" s="28">
        <v>15</v>
      </c>
      <c r="CZ8" s="23">
        <v>40</v>
      </c>
      <c r="DA8" s="29">
        <v>16</v>
      </c>
      <c r="DB8" s="21">
        <v>40</v>
      </c>
      <c r="DD8" s="17">
        <v>2</v>
      </c>
      <c r="DE8" s="18" t="s">
        <v>151</v>
      </c>
      <c r="DF8" s="19" t="s">
        <v>154</v>
      </c>
      <c r="DG8" s="29" t="s">
        <v>23</v>
      </c>
      <c r="DH8" s="21">
        <v>19</v>
      </c>
      <c r="DI8" s="28" t="s">
        <v>151</v>
      </c>
      <c r="DJ8" s="23" t="s">
        <v>115</v>
      </c>
      <c r="DK8" s="24" t="s">
        <v>151</v>
      </c>
      <c r="DL8" s="25" t="s">
        <v>155</v>
      </c>
      <c r="DM8" s="28" t="s">
        <v>151</v>
      </c>
      <c r="DN8" s="23" t="s">
        <v>115</v>
      </c>
      <c r="DO8" s="24" t="s">
        <v>151</v>
      </c>
      <c r="DP8" s="25" t="s">
        <v>115</v>
      </c>
      <c r="DQ8" s="18" t="s">
        <v>151</v>
      </c>
      <c r="DR8" s="19" t="s">
        <v>115</v>
      </c>
      <c r="DT8" s="60">
        <v>19</v>
      </c>
      <c r="DU8" s="59" t="s">
        <v>23</v>
      </c>
      <c r="DV8" s="56">
        <v>19</v>
      </c>
      <c r="DW8" s="57">
        <v>18</v>
      </c>
      <c r="DX8" s="59" t="s">
        <v>23</v>
      </c>
      <c r="DY8" s="56">
        <v>22</v>
      </c>
      <c r="DZ8" s="57">
        <v>11</v>
      </c>
      <c r="EA8" s="59" t="s">
        <v>23</v>
      </c>
      <c r="EB8" s="56">
        <v>21</v>
      </c>
      <c r="ED8" s="89">
        <v>56</v>
      </c>
      <c r="EE8" s="181" t="s">
        <v>23</v>
      </c>
      <c r="EF8" s="58">
        <v>19</v>
      </c>
      <c r="EH8" s="126">
        <v>2</v>
      </c>
      <c r="EI8" s="111" t="s">
        <v>23</v>
      </c>
      <c r="EJ8" s="112" t="s">
        <v>163</v>
      </c>
      <c r="EK8" s="113" t="s">
        <v>23</v>
      </c>
      <c r="EL8" s="114" t="s">
        <v>163</v>
      </c>
      <c r="EM8" s="111" t="s">
        <v>23</v>
      </c>
      <c r="EN8" s="112" t="s">
        <v>171</v>
      </c>
      <c r="EO8" s="115" t="s">
        <v>23</v>
      </c>
      <c r="EP8" s="116">
        <v>19</v>
      </c>
      <c r="EQ8" s="111" t="s">
        <v>151</v>
      </c>
      <c r="ER8" s="112" t="s">
        <v>115</v>
      </c>
      <c r="ET8" s="17">
        <v>0</v>
      </c>
      <c r="EU8" s="28">
        <v>2</v>
      </c>
      <c r="EV8" s="23">
        <v>30</v>
      </c>
      <c r="EW8" s="59">
        <v>9</v>
      </c>
      <c r="EX8" s="58">
        <v>36</v>
      </c>
      <c r="EY8" s="28">
        <v>3</v>
      </c>
      <c r="EZ8" s="23">
        <v>32</v>
      </c>
      <c r="FA8" s="59">
        <v>20</v>
      </c>
      <c r="FB8" s="58">
        <v>42</v>
      </c>
      <c r="FC8" s="28">
        <v>8</v>
      </c>
      <c r="FD8" s="23">
        <v>36</v>
      </c>
      <c r="FE8" s="59">
        <v>9</v>
      </c>
      <c r="FF8" s="58">
        <v>37</v>
      </c>
      <c r="FG8" s="28">
        <v>22</v>
      </c>
      <c r="FH8" s="23">
        <v>42</v>
      </c>
      <c r="FJ8" s="89">
        <v>2</v>
      </c>
      <c r="FK8" s="59">
        <v>9</v>
      </c>
      <c r="FL8" s="56">
        <v>37</v>
      </c>
      <c r="FM8" s="90">
        <v>2</v>
      </c>
      <c r="FN8" s="59">
        <v>14</v>
      </c>
      <c r="FO8" s="56">
        <v>39</v>
      </c>
      <c r="FP8" s="150">
        <v>2</v>
      </c>
      <c r="FQ8" s="59">
        <v>15</v>
      </c>
      <c r="FR8" s="56">
        <v>40</v>
      </c>
      <c r="FT8" s="89">
        <v>2</v>
      </c>
      <c r="FU8" s="59">
        <v>1</v>
      </c>
      <c r="FV8" s="56">
        <v>26</v>
      </c>
      <c r="FX8" s="17">
        <v>1</v>
      </c>
      <c r="FY8" s="28">
        <v>8</v>
      </c>
      <c r="FZ8" s="23">
        <v>36</v>
      </c>
      <c r="GA8" s="29">
        <v>32</v>
      </c>
      <c r="GB8" s="21">
        <v>45</v>
      </c>
      <c r="GC8" s="28">
        <v>13</v>
      </c>
      <c r="GD8" s="23">
        <v>39</v>
      </c>
      <c r="GE8" s="29">
        <v>52</v>
      </c>
      <c r="GF8" s="21">
        <v>50</v>
      </c>
      <c r="GG8" s="28">
        <v>22</v>
      </c>
      <c r="GH8" s="23">
        <v>42</v>
      </c>
      <c r="GI8" s="29">
        <v>21</v>
      </c>
      <c r="GJ8" s="21">
        <v>42</v>
      </c>
    </row>
    <row r="9" spans="1:192" ht="17">
      <c r="A9" s="281">
        <v>8</v>
      </c>
      <c r="B9" s="290">
        <v>4</v>
      </c>
      <c r="C9" s="290"/>
      <c r="D9" t="s">
        <v>95</v>
      </c>
      <c r="F9" t="s">
        <v>106</v>
      </c>
      <c r="G9" s="287">
        <f t="shared" si="0"/>
        <v>36</v>
      </c>
      <c r="H9" s="287">
        <f t="shared" si="1"/>
        <v>97</v>
      </c>
      <c r="I9" s="287">
        <f t="shared" si="1"/>
        <v>69</v>
      </c>
      <c r="K9">
        <f t="shared" si="2"/>
        <v>36</v>
      </c>
      <c r="L9">
        <f>SUM(B33:B41)</f>
        <v>36</v>
      </c>
      <c r="M9">
        <f>COUNTA(B33:B41)</f>
        <v>9</v>
      </c>
      <c r="N9">
        <v>9</v>
      </c>
      <c r="O9" s="215">
        <f>AE1</f>
        <v>98</v>
      </c>
      <c r="P9" s="215">
        <f>AF1</f>
        <v>71</v>
      </c>
      <c r="Q9" s="215"/>
      <c r="R9" s="215">
        <f>DM1</f>
        <v>97</v>
      </c>
      <c r="S9" s="215">
        <f>DN1</f>
        <v>69</v>
      </c>
      <c r="V9" s="17">
        <v>3</v>
      </c>
      <c r="W9" s="246" t="s">
        <v>151</v>
      </c>
      <c r="X9" s="19" t="s">
        <v>115</v>
      </c>
      <c r="Y9" s="189" t="s">
        <v>23</v>
      </c>
      <c r="Z9" s="21">
        <v>24</v>
      </c>
      <c r="AA9" s="248" t="s">
        <v>23</v>
      </c>
      <c r="AB9" s="23">
        <v>24</v>
      </c>
      <c r="AC9" s="189">
        <v>1</v>
      </c>
      <c r="AD9" s="21">
        <v>24</v>
      </c>
      <c r="AE9" s="248">
        <v>1</v>
      </c>
      <c r="AF9" s="23">
        <v>25</v>
      </c>
      <c r="AG9" s="189" t="s">
        <v>23</v>
      </c>
      <c r="AH9" s="21">
        <v>20</v>
      </c>
      <c r="AI9" s="248" t="s">
        <v>23</v>
      </c>
      <c r="AJ9" s="23">
        <v>21</v>
      </c>
      <c r="AL9" s="60">
        <v>10</v>
      </c>
      <c r="AM9" s="59" t="s">
        <v>23</v>
      </c>
      <c r="AN9" s="56">
        <v>22</v>
      </c>
      <c r="AO9" s="57">
        <v>7</v>
      </c>
      <c r="AP9" s="59" t="s">
        <v>23</v>
      </c>
      <c r="AQ9" s="56">
        <v>20</v>
      </c>
      <c r="AR9" s="57">
        <v>11</v>
      </c>
      <c r="AS9" s="59" t="s">
        <v>23</v>
      </c>
      <c r="AT9" s="56">
        <v>23</v>
      </c>
      <c r="AV9" s="89">
        <v>36</v>
      </c>
      <c r="AW9" s="181" t="s">
        <v>23</v>
      </c>
      <c r="AX9" s="58">
        <v>22</v>
      </c>
      <c r="AZ9" s="126">
        <v>3</v>
      </c>
      <c r="BA9" s="117" t="s">
        <v>23</v>
      </c>
      <c r="BB9" s="118">
        <v>20</v>
      </c>
      <c r="BC9" s="113" t="s">
        <v>151</v>
      </c>
      <c r="BD9" s="114" t="s">
        <v>115</v>
      </c>
      <c r="BE9" s="117" t="s">
        <v>23</v>
      </c>
      <c r="BF9" s="118">
        <v>19</v>
      </c>
      <c r="BG9" s="115">
        <v>1</v>
      </c>
      <c r="BH9" s="116">
        <v>25</v>
      </c>
      <c r="BI9" s="117" t="s">
        <v>23</v>
      </c>
      <c r="BJ9" s="118">
        <v>22</v>
      </c>
      <c r="BL9" s="17">
        <v>1</v>
      </c>
      <c r="BM9" s="28">
        <v>3</v>
      </c>
      <c r="BN9" s="23">
        <v>32</v>
      </c>
      <c r="BO9" s="59">
        <v>11</v>
      </c>
      <c r="BP9" s="58">
        <v>38</v>
      </c>
      <c r="BQ9" s="28">
        <v>7</v>
      </c>
      <c r="BR9" s="23">
        <v>35</v>
      </c>
      <c r="BS9" s="59">
        <v>31</v>
      </c>
      <c r="BT9" s="58">
        <v>45</v>
      </c>
      <c r="BU9" s="28">
        <v>13</v>
      </c>
      <c r="BV9" s="23">
        <v>39</v>
      </c>
      <c r="BW9" s="59">
        <v>17</v>
      </c>
      <c r="BX9" s="58">
        <v>40</v>
      </c>
      <c r="BY9" s="28">
        <v>45</v>
      </c>
      <c r="BZ9" s="23">
        <v>49</v>
      </c>
      <c r="CB9" s="89">
        <v>3</v>
      </c>
      <c r="CC9" s="59">
        <v>6</v>
      </c>
      <c r="CD9" s="56">
        <v>34</v>
      </c>
      <c r="CE9" s="90">
        <v>3</v>
      </c>
      <c r="CF9" s="59">
        <v>13</v>
      </c>
      <c r="CG9" s="56">
        <v>39</v>
      </c>
      <c r="CH9" s="150">
        <v>3</v>
      </c>
      <c r="CI9" s="59">
        <v>11</v>
      </c>
      <c r="CJ9" s="56">
        <v>38</v>
      </c>
      <c r="CL9" s="89">
        <v>3</v>
      </c>
      <c r="CM9" s="59">
        <v>1</v>
      </c>
      <c r="CN9" s="56">
        <v>28</v>
      </c>
      <c r="CP9" s="17">
        <v>2</v>
      </c>
      <c r="CQ9" s="28">
        <v>5</v>
      </c>
      <c r="CR9" s="23">
        <v>34</v>
      </c>
      <c r="CS9" s="29">
        <v>28</v>
      </c>
      <c r="CT9" s="21">
        <v>44</v>
      </c>
      <c r="CU9" s="28">
        <v>15</v>
      </c>
      <c r="CV9" s="23">
        <v>40</v>
      </c>
      <c r="CW9" s="29">
        <v>47</v>
      </c>
      <c r="CX9" s="21">
        <v>49</v>
      </c>
      <c r="CY9" s="28">
        <v>23</v>
      </c>
      <c r="CZ9" s="23">
        <v>43</v>
      </c>
      <c r="DA9" s="29">
        <v>24</v>
      </c>
      <c r="DB9" s="21">
        <v>43</v>
      </c>
      <c r="DD9" s="17">
        <v>3</v>
      </c>
      <c r="DE9" s="18" t="s">
        <v>151</v>
      </c>
      <c r="DF9" s="19" t="s">
        <v>154</v>
      </c>
      <c r="DG9" s="29" t="s">
        <v>23</v>
      </c>
      <c r="DH9" s="21">
        <v>22</v>
      </c>
      <c r="DI9" s="28" t="s">
        <v>23</v>
      </c>
      <c r="DJ9" s="23">
        <v>19</v>
      </c>
      <c r="DK9" s="29" t="s">
        <v>23</v>
      </c>
      <c r="DL9" s="21">
        <v>21</v>
      </c>
      <c r="DM9" s="28" t="s">
        <v>151</v>
      </c>
      <c r="DN9" s="23" t="s">
        <v>115</v>
      </c>
      <c r="DO9" s="24" t="s">
        <v>151</v>
      </c>
      <c r="DP9" s="25" t="s">
        <v>115</v>
      </c>
      <c r="DQ9" s="18" t="s">
        <v>151</v>
      </c>
      <c r="DR9" s="19" t="s">
        <v>115</v>
      </c>
      <c r="DT9" s="60">
        <v>20</v>
      </c>
      <c r="DU9" s="59" t="s">
        <v>23</v>
      </c>
      <c r="DV9" s="56">
        <v>22</v>
      </c>
      <c r="DW9" s="57">
        <v>19</v>
      </c>
      <c r="DX9" s="59" t="s">
        <v>23</v>
      </c>
      <c r="DY9" s="56">
        <v>23</v>
      </c>
      <c r="DZ9" s="57">
        <v>12</v>
      </c>
      <c r="EA9" s="59" t="s">
        <v>23</v>
      </c>
      <c r="EB9" s="56">
        <v>22</v>
      </c>
      <c r="ED9" s="89">
        <v>57</v>
      </c>
      <c r="EE9" s="181" t="s">
        <v>23</v>
      </c>
      <c r="EF9" s="58">
        <v>19</v>
      </c>
      <c r="EH9" s="126">
        <v>3</v>
      </c>
      <c r="EI9" s="111" t="s">
        <v>23</v>
      </c>
      <c r="EJ9" s="112" t="s">
        <v>163</v>
      </c>
      <c r="EK9" s="113" t="s">
        <v>23</v>
      </c>
      <c r="EL9" s="114" t="s">
        <v>163</v>
      </c>
      <c r="EM9" s="111" t="s">
        <v>23</v>
      </c>
      <c r="EN9" s="112" t="s">
        <v>171</v>
      </c>
      <c r="EO9" s="115" t="s">
        <v>23</v>
      </c>
      <c r="EP9" s="116">
        <v>21</v>
      </c>
      <c r="EQ9" s="111" t="s">
        <v>151</v>
      </c>
      <c r="ER9" s="112" t="s">
        <v>115</v>
      </c>
      <c r="ET9" s="17">
        <v>1</v>
      </c>
      <c r="EU9" s="28">
        <v>7</v>
      </c>
      <c r="EV9" s="23">
        <v>35</v>
      </c>
      <c r="EW9" s="59">
        <v>23</v>
      </c>
      <c r="EX9" s="58">
        <v>42</v>
      </c>
      <c r="EY9" s="28">
        <v>9</v>
      </c>
      <c r="EZ9" s="23">
        <v>37</v>
      </c>
      <c r="FA9" s="59">
        <v>47</v>
      </c>
      <c r="FB9" s="58">
        <v>49</v>
      </c>
      <c r="FC9" s="28">
        <v>20</v>
      </c>
      <c r="FD9" s="23">
        <v>42</v>
      </c>
      <c r="FE9" s="59">
        <v>23</v>
      </c>
      <c r="FF9" s="58">
        <v>43</v>
      </c>
      <c r="FG9" s="28">
        <v>50</v>
      </c>
      <c r="FH9" s="23">
        <v>50</v>
      </c>
      <c r="FJ9" s="89">
        <v>3</v>
      </c>
      <c r="FK9" s="59">
        <v>13</v>
      </c>
      <c r="FL9" s="56">
        <v>39</v>
      </c>
      <c r="FM9" s="90">
        <v>3</v>
      </c>
      <c r="FN9" s="59">
        <v>19</v>
      </c>
      <c r="FO9" s="56">
        <v>41</v>
      </c>
      <c r="FP9" s="150">
        <v>3</v>
      </c>
      <c r="FQ9" s="59">
        <v>19</v>
      </c>
      <c r="FR9" s="56">
        <v>41</v>
      </c>
      <c r="FT9" s="89">
        <v>3</v>
      </c>
      <c r="FU9" s="59">
        <v>2</v>
      </c>
      <c r="FV9" s="56">
        <v>29</v>
      </c>
      <c r="FX9" s="17">
        <v>2</v>
      </c>
      <c r="FY9" s="28">
        <v>13</v>
      </c>
      <c r="FZ9" s="23">
        <v>39</v>
      </c>
      <c r="GA9" s="29">
        <v>45</v>
      </c>
      <c r="GB9" s="21">
        <v>49</v>
      </c>
      <c r="GC9" s="28">
        <v>23</v>
      </c>
      <c r="GD9" s="23">
        <v>43</v>
      </c>
      <c r="GE9" s="29">
        <v>65</v>
      </c>
      <c r="GF9" s="21">
        <v>54</v>
      </c>
      <c r="GG9" s="28">
        <v>32</v>
      </c>
      <c r="GH9" s="23">
        <v>45</v>
      </c>
      <c r="GI9" s="29">
        <v>32</v>
      </c>
      <c r="GJ9" s="21">
        <v>45</v>
      </c>
    </row>
    <row r="10" spans="1:192" ht="18" thickBot="1">
      <c r="A10" s="281">
        <v>9</v>
      </c>
      <c r="B10" s="290">
        <v>4</v>
      </c>
      <c r="C10" s="290"/>
      <c r="F10" t="s">
        <v>107</v>
      </c>
      <c r="G10" s="287">
        <f t="shared" si="0"/>
        <v>32</v>
      </c>
      <c r="H10" s="287">
        <f t="shared" si="1"/>
        <v>97</v>
      </c>
      <c r="I10" s="287">
        <f t="shared" si="1"/>
        <v>69</v>
      </c>
      <c r="K10">
        <f t="shared" si="2"/>
        <v>32</v>
      </c>
      <c r="L10">
        <f>SUM(B42:B49)</f>
        <v>32</v>
      </c>
      <c r="M10">
        <f>COUNTA(B42:B49)</f>
        <v>8</v>
      </c>
      <c r="N10">
        <v>8</v>
      </c>
      <c r="O10" s="215">
        <f>AG1</f>
        <v>98</v>
      </c>
      <c r="P10" s="215">
        <f>AH1</f>
        <v>70</v>
      </c>
      <c r="Q10" s="215"/>
      <c r="R10" s="215">
        <f>DO1</f>
        <v>97</v>
      </c>
      <c r="S10" s="215">
        <f>DP1</f>
        <v>69</v>
      </c>
      <c r="V10" s="30">
        <v>4</v>
      </c>
      <c r="W10" s="34" t="s">
        <v>23</v>
      </c>
      <c r="X10" s="31">
        <v>19</v>
      </c>
      <c r="Y10" s="32">
        <v>1</v>
      </c>
      <c r="Z10" s="33">
        <v>24</v>
      </c>
      <c r="AA10" s="34">
        <v>1</v>
      </c>
      <c r="AB10" s="31">
        <v>24</v>
      </c>
      <c r="AC10" s="32">
        <v>1</v>
      </c>
      <c r="AD10" s="33">
        <v>26</v>
      </c>
      <c r="AE10" s="34">
        <v>1</v>
      </c>
      <c r="AF10" s="31">
        <v>25</v>
      </c>
      <c r="AG10" s="32" t="s">
        <v>23</v>
      </c>
      <c r="AH10" s="33">
        <v>21</v>
      </c>
      <c r="AI10" s="34" t="s">
        <v>23</v>
      </c>
      <c r="AJ10" s="31">
        <v>22</v>
      </c>
      <c r="AL10" s="60">
        <v>11</v>
      </c>
      <c r="AM10" s="59" t="s">
        <v>23</v>
      </c>
      <c r="AN10" s="56">
        <v>23</v>
      </c>
      <c r="AO10" s="57">
        <v>8</v>
      </c>
      <c r="AP10" s="59" t="s">
        <v>23</v>
      </c>
      <c r="AQ10" s="56">
        <v>21</v>
      </c>
      <c r="AR10" s="57">
        <v>12</v>
      </c>
      <c r="AS10" s="59" t="s">
        <v>23</v>
      </c>
      <c r="AT10" s="56">
        <v>24</v>
      </c>
      <c r="AV10" s="89">
        <v>37</v>
      </c>
      <c r="AW10" s="181" t="s">
        <v>23</v>
      </c>
      <c r="AX10" s="58">
        <v>22</v>
      </c>
      <c r="AZ10" s="127">
        <v>4</v>
      </c>
      <c r="BA10" s="119" t="s">
        <v>23</v>
      </c>
      <c r="BB10" s="120">
        <v>21</v>
      </c>
      <c r="BC10" s="113" t="s">
        <v>151</v>
      </c>
      <c r="BD10" s="114" t="s">
        <v>115</v>
      </c>
      <c r="BE10" s="119" t="s">
        <v>23</v>
      </c>
      <c r="BF10" s="120">
        <v>22</v>
      </c>
      <c r="BG10" s="128">
        <v>1</v>
      </c>
      <c r="BH10" s="125">
        <v>26</v>
      </c>
      <c r="BI10" s="119" t="s">
        <v>23</v>
      </c>
      <c r="BJ10" s="120">
        <v>23</v>
      </c>
      <c r="BL10" s="17">
        <v>2</v>
      </c>
      <c r="BM10" s="28">
        <v>5</v>
      </c>
      <c r="BN10" s="23">
        <v>34</v>
      </c>
      <c r="BO10" s="59">
        <v>16</v>
      </c>
      <c r="BP10" s="58">
        <v>40</v>
      </c>
      <c r="BQ10" s="28">
        <v>10</v>
      </c>
      <c r="BR10" s="23">
        <v>37</v>
      </c>
      <c r="BS10" s="59">
        <v>42</v>
      </c>
      <c r="BT10" s="58">
        <v>48</v>
      </c>
      <c r="BU10" s="28">
        <v>20</v>
      </c>
      <c r="BV10" s="23">
        <v>42</v>
      </c>
      <c r="BW10" s="59">
        <v>23</v>
      </c>
      <c r="BX10" s="58">
        <v>43</v>
      </c>
      <c r="BY10" s="28">
        <v>57</v>
      </c>
      <c r="BZ10" s="23">
        <v>52</v>
      </c>
      <c r="CB10" s="151">
        <v>4</v>
      </c>
      <c r="CC10" s="66">
        <v>7</v>
      </c>
      <c r="CD10" s="63">
        <v>35</v>
      </c>
      <c r="CE10" s="149">
        <v>4</v>
      </c>
      <c r="CF10" s="66">
        <v>16</v>
      </c>
      <c r="CG10" s="63">
        <v>40</v>
      </c>
      <c r="CH10" s="153">
        <v>4</v>
      </c>
      <c r="CI10" s="66">
        <v>15</v>
      </c>
      <c r="CJ10" s="63">
        <v>39</v>
      </c>
      <c r="CL10" s="91">
        <v>4</v>
      </c>
      <c r="CM10" s="94">
        <v>2</v>
      </c>
      <c r="CN10" s="92">
        <v>29</v>
      </c>
      <c r="CP10" s="17">
        <v>3</v>
      </c>
      <c r="CQ10" s="28">
        <v>7</v>
      </c>
      <c r="CR10" s="23">
        <v>35</v>
      </c>
      <c r="CS10" s="29">
        <v>37</v>
      </c>
      <c r="CT10" s="21">
        <v>47</v>
      </c>
      <c r="CU10" s="28">
        <v>20</v>
      </c>
      <c r="CV10" s="23">
        <v>42</v>
      </c>
      <c r="CW10" s="29">
        <v>56</v>
      </c>
      <c r="CX10" s="21">
        <v>52</v>
      </c>
      <c r="CY10" s="28">
        <v>33</v>
      </c>
      <c r="CZ10" s="23">
        <v>46</v>
      </c>
      <c r="DA10" s="29">
        <v>32</v>
      </c>
      <c r="DB10" s="21">
        <v>45</v>
      </c>
      <c r="DD10" s="30">
        <v>4</v>
      </c>
      <c r="DE10" s="18" t="s">
        <v>151</v>
      </c>
      <c r="DF10" s="19" t="s">
        <v>154</v>
      </c>
      <c r="DG10" s="32" t="s">
        <v>23</v>
      </c>
      <c r="DH10" s="33">
        <v>23</v>
      </c>
      <c r="DI10" s="34" t="s">
        <v>23</v>
      </c>
      <c r="DJ10" s="31">
        <v>20</v>
      </c>
      <c r="DK10" s="32" t="s">
        <v>23</v>
      </c>
      <c r="DL10" s="33">
        <v>22</v>
      </c>
      <c r="DM10" s="34" t="s">
        <v>23</v>
      </c>
      <c r="DN10" s="31">
        <v>19</v>
      </c>
      <c r="DO10" s="32" t="s">
        <v>23</v>
      </c>
      <c r="DP10" s="33">
        <v>19</v>
      </c>
      <c r="DQ10" s="18" t="s">
        <v>151</v>
      </c>
      <c r="DR10" s="19" t="s">
        <v>115</v>
      </c>
      <c r="DT10" s="60">
        <v>21</v>
      </c>
      <c r="DU10" s="59" t="s">
        <v>23</v>
      </c>
      <c r="DV10" s="56">
        <v>24</v>
      </c>
      <c r="DW10" s="57">
        <v>20</v>
      </c>
      <c r="DX10" s="59" t="s">
        <v>23</v>
      </c>
      <c r="DY10" s="56">
        <v>23</v>
      </c>
      <c r="DZ10" s="57">
        <v>13</v>
      </c>
      <c r="EA10" s="59" t="s">
        <v>23</v>
      </c>
      <c r="EB10" s="56">
        <v>23</v>
      </c>
      <c r="ED10" s="89">
        <v>58</v>
      </c>
      <c r="EE10" s="181" t="s">
        <v>23</v>
      </c>
      <c r="EF10" s="58">
        <v>19</v>
      </c>
      <c r="EH10" s="127">
        <v>4</v>
      </c>
      <c r="EI10" s="111" t="s">
        <v>23</v>
      </c>
      <c r="EJ10" s="112" t="s">
        <v>163</v>
      </c>
      <c r="EK10" s="113" t="s">
        <v>23</v>
      </c>
      <c r="EL10" s="114" t="s">
        <v>163</v>
      </c>
      <c r="EM10" s="111" t="s">
        <v>23</v>
      </c>
      <c r="EN10" s="112" t="s">
        <v>171</v>
      </c>
      <c r="EO10" s="128" t="s">
        <v>23</v>
      </c>
      <c r="EP10" s="125">
        <v>22</v>
      </c>
      <c r="EQ10" s="119" t="s">
        <v>23</v>
      </c>
      <c r="ER10" s="120">
        <v>19</v>
      </c>
      <c r="ET10" s="17">
        <v>2</v>
      </c>
      <c r="EU10" s="28">
        <v>12</v>
      </c>
      <c r="EV10" s="23">
        <v>38</v>
      </c>
      <c r="EW10" s="59">
        <v>31</v>
      </c>
      <c r="EX10" s="58">
        <v>45</v>
      </c>
      <c r="EY10" s="28">
        <v>15</v>
      </c>
      <c r="EZ10" s="23">
        <v>40</v>
      </c>
      <c r="FA10" s="59">
        <v>59</v>
      </c>
      <c r="FB10" s="58">
        <v>52</v>
      </c>
      <c r="FC10" s="28">
        <v>29</v>
      </c>
      <c r="FD10" s="23">
        <v>44</v>
      </c>
      <c r="FE10" s="59">
        <v>31</v>
      </c>
      <c r="FF10" s="58">
        <v>45</v>
      </c>
      <c r="FG10" s="28">
        <v>61</v>
      </c>
      <c r="FH10" s="23">
        <v>53</v>
      </c>
      <c r="FJ10" s="151">
        <v>4</v>
      </c>
      <c r="FK10" s="66">
        <v>17</v>
      </c>
      <c r="FL10" s="63">
        <v>40</v>
      </c>
      <c r="FM10" s="149">
        <v>4</v>
      </c>
      <c r="FN10" s="66">
        <v>24</v>
      </c>
      <c r="FO10" s="63">
        <v>43</v>
      </c>
      <c r="FP10" s="153">
        <v>4</v>
      </c>
      <c r="FQ10" s="66">
        <v>23</v>
      </c>
      <c r="FR10" s="63">
        <v>43</v>
      </c>
      <c r="FT10" s="91">
        <v>4</v>
      </c>
      <c r="FU10" s="94">
        <v>3</v>
      </c>
      <c r="FV10" s="92">
        <v>31</v>
      </c>
      <c r="FX10" s="17">
        <v>3</v>
      </c>
      <c r="FY10" s="28">
        <v>17</v>
      </c>
      <c r="FZ10" s="23">
        <v>41</v>
      </c>
      <c r="GA10" s="29">
        <v>55</v>
      </c>
      <c r="GB10" s="21">
        <v>51</v>
      </c>
      <c r="GC10" s="28">
        <v>32</v>
      </c>
      <c r="GD10" s="23">
        <v>45</v>
      </c>
      <c r="GE10" s="29">
        <v>75</v>
      </c>
      <c r="GF10" s="21">
        <v>57</v>
      </c>
      <c r="GG10" s="28">
        <v>40</v>
      </c>
      <c r="GH10" s="23">
        <v>47</v>
      </c>
      <c r="GI10" s="29">
        <v>41</v>
      </c>
      <c r="GJ10" s="21">
        <v>48</v>
      </c>
    </row>
    <row r="11" spans="1:192" ht="18" thickBot="1">
      <c r="A11" s="281">
        <v>10</v>
      </c>
      <c r="B11" s="292">
        <v>4</v>
      </c>
      <c r="C11" s="292"/>
      <c r="F11" t="s">
        <v>108</v>
      </c>
      <c r="G11" s="287">
        <f t="shared" si="0"/>
        <v>32</v>
      </c>
      <c r="H11" s="287">
        <f t="shared" si="1"/>
        <v>88</v>
      </c>
      <c r="I11" s="287">
        <f t="shared" si="1"/>
        <v>62</v>
      </c>
      <c r="K11">
        <f t="shared" si="2"/>
        <v>32</v>
      </c>
      <c r="L11">
        <f>SUM(B50:B57)</f>
        <v>32</v>
      </c>
      <c r="M11">
        <f>COUNTA(B50:B57)</f>
        <v>8</v>
      </c>
      <c r="N11">
        <v>8</v>
      </c>
      <c r="O11" s="215">
        <f>AI1</f>
        <v>93</v>
      </c>
      <c r="P11" s="215">
        <f>AJ1</f>
        <v>65</v>
      </c>
      <c r="Q11" s="215"/>
      <c r="R11" s="215">
        <f>DQ1</f>
        <v>88</v>
      </c>
      <c r="S11" s="215">
        <f>DR1</f>
        <v>62</v>
      </c>
      <c r="V11" s="17">
        <v>5</v>
      </c>
      <c r="W11" s="248" t="s">
        <v>23</v>
      </c>
      <c r="X11" s="23">
        <v>20</v>
      </c>
      <c r="Y11" s="189">
        <v>1</v>
      </c>
      <c r="Z11" s="21">
        <v>25</v>
      </c>
      <c r="AA11" s="248">
        <v>1</v>
      </c>
      <c r="AB11" s="23">
        <v>25</v>
      </c>
      <c r="AC11" s="189">
        <v>1</v>
      </c>
      <c r="AD11" s="21">
        <v>28</v>
      </c>
      <c r="AE11" s="248">
        <v>1</v>
      </c>
      <c r="AF11" s="23">
        <v>26</v>
      </c>
      <c r="AG11" s="189" t="s">
        <v>23</v>
      </c>
      <c r="AH11" s="21">
        <v>23</v>
      </c>
      <c r="AI11" s="248" t="s">
        <v>23</v>
      </c>
      <c r="AJ11" s="23">
        <v>23</v>
      </c>
      <c r="AL11" s="62">
        <v>12</v>
      </c>
      <c r="AM11" s="66" t="s">
        <v>23</v>
      </c>
      <c r="AN11" s="63">
        <v>24</v>
      </c>
      <c r="AO11" s="64">
        <v>9</v>
      </c>
      <c r="AP11" s="66" t="s">
        <v>23</v>
      </c>
      <c r="AQ11" s="63">
        <v>21</v>
      </c>
      <c r="AR11" s="64">
        <v>13</v>
      </c>
      <c r="AS11" s="66" t="s">
        <v>23</v>
      </c>
      <c r="AT11" s="63">
        <v>24</v>
      </c>
      <c r="AV11" s="91">
        <v>38</v>
      </c>
      <c r="AW11" s="94" t="s">
        <v>23</v>
      </c>
      <c r="AX11" s="96">
        <v>23</v>
      </c>
      <c r="AZ11" s="126">
        <v>5</v>
      </c>
      <c r="BA11" s="117" t="s">
        <v>23</v>
      </c>
      <c r="BB11" s="118">
        <v>22</v>
      </c>
      <c r="BC11" s="115" t="s">
        <v>23</v>
      </c>
      <c r="BD11" s="116">
        <v>19</v>
      </c>
      <c r="BE11" s="117" t="s">
        <v>23</v>
      </c>
      <c r="BF11" s="118">
        <v>24</v>
      </c>
      <c r="BG11" s="115">
        <v>2</v>
      </c>
      <c r="BH11" s="116">
        <v>29</v>
      </c>
      <c r="BI11" s="117" t="s">
        <v>23</v>
      </c>
      <c r="BJ11" s="118">
        <v>24</v>
      </c>
      <c r="BL11" s="17">
        <v>3</v>
      </c>
      <c r="BM11" s="28">
        <v>7</v>
      </c>
      <c r="BN11" s="23">
        <v>35</v>
      </c>
      <c r="BO11" s="59">
        <v>21</v>
      </c>
      <c r="BP11" s="58">
        <v>42</v>
      </c>
      <c r="BQ11" s="28">
        <v>14</v>
      </c>
      <c r="BR11" s="23">
        <v>39</v>
      </c>
      <c r="BS11" s="59">
        <v>50</v>
      </c>
      <c r="BT11" s="58">
        <v>50</v>
      </c>
      <c r="BU11" s="28">
        <v>27</v>
      </c>
      <c r="BV11" s="23">
        <v>44</v>
      </c>
      <c r="BW11" s="59">
        <v>30</v>
      </c>
      <c r="BX11" s="58">
        <v>45</v>
      </c>
      <c r="BY11" s="28">
        <v>66</v>
      </c>
      <c r="BZ11" s="23">
        <v>54</v>
      </c>
      <c r="CB11" s="89">
        <v>5</v>
      </c>
      <c r="CC11" s="59">
        <v>8</v>
      </c>
      <c r="CD11" s="56">
        <v>36</v>
      </c>
      <c r="CE11" s="90">
        <v>5</v>
      </c>
      <c r="CF11" s="59">
        <v>19</v>
      </c>
      <c r="CG11" s="56">
        <v>41</v>
      </c>
      <c r="CH11" s="150">
        <v>5</v>
      </c>
      <c r="CI11" s="59">
        <v>18</v>
      </c>
      <c r="CJ11" s="56">
        <v>41</v>
      </c>
      <c r="CL11" s="89">
        <v>5</v>
      </c>
      <c r="CM11" s="59">
        <v>3</v>
      </c>
      <c r="CN11" s="56">
        <v>30</v>
      </c>
      <c r="CP11" s="30">
        <v>4</v>
      </c>
      <c r="CQ11" s="34">
        <v>11</v>
      </c>
      <c r="CR11" s="31">
        <v>38</v>
      </c>
      <c r="CS11" s="32">
        <v>51</v>
      </c>
      <c r="CT11" s="33">
        <v>50</v>
      </c>
      <c r="CU11" s="34">
        <v>26</v>
      </c>
      <c r="CV11" s="31">
        <v>44</v>
      </c>
      <c r="CW11" s="32">
        <v>63</v>
      </c>
      <c r="CX11" s="33">
        <v>53</v>
      </c>
      <c r="CY11" s="34">
        <v>42</v>
      </c>
      <c r="CZ11" s="31">
        <v>48</v>
      </c>
      <c r="DA11" s="32">
        <v>40</v>
      </c>
      <c r="DB11" s="33">
        <v>47</v>
      </c>
      <c r="DD11" s="17">
        <v>5</v>
      </c>
      <c r="DE11" s="18" t="s">
        <v>151</v>
      </c>
      <c r="DF11" s="19" t="s">
        <v>154</v>
      </c>
      <c r="DG11" s="29" t="s">
        <v>23</v>
      </c>
      <c r="DH11" s="21">
        <v>23</v>
      </c>
      <c r="DI11" s="28" t="s">
        <v>23</v>
      </c>
      <c r="DJ11" s="23">
        <v>21</v>
      </c>
      <c r="DK11" s="29" t="s">
        <v>23</v>
      </c>
      <c r="DL11" s="21">
        <v>22</v>
      </c>
      <c r="DM11" s="28" t="s">
        <v>23</v>
      </c>
      <c r="DN11" s="23">
        <v>22</v>
      </c>
      <c r="DO11" s="29" t="s">
        <v>23</v>
      </c>
      <c r="DP11" s="21">
        <v>20</v>
      </c>
      <c r="DQ11" s="28" t="s">
        <v>23</v>
      </c>
      <c r="DR11" s="23">
        <v>19</v>
      </c>
      <c r="DT11" s="62">
        <v>22</v>
      </c>
      <c r="DU11" s="66">
        <v>1</v>
      </c>
      <c r="DV11" s="63">
        <v>25</v>
      </c>
      <c r="DW11" s="64">
        <v>21</v>
      </c>
      <c r="DX11" s="66" t="s">
        <v>23</v>
      </c>
      <c r="DY11" s="63">
        <v>23</v>
      </c>
      <c r="DZ11" s="64">
        <v>14</v>
      </c>
      <c r="EA11" s="66" t="s">
        <v>23</v>
      </c>
      <c r="EB11" s="63">
        <v>23</v>
      </c>
      <c r="ED11" s="91">
        <v>59</v>
      </c>
      <c r="EE11" s="94" t="s">
        <v>23</v>
      </c>
      <c r="EF11" s="96">
        <v>20</v>
      </c>
      <c r="EH11" s="126">
        <v>5</v>
      </c>
      <c r="EI11" s="111" t="s">
        <v>23</v>
      </c>
      <c r="EJ11" s="112" t="s">
        <v>163</v>
      </c>
      <c r="EK11" s="115" t="s">
        <v>23</v>
      </c>
      <c r="EL11" s="116">
        <v>19</v>
      </c>
      <c r="EM11" s="111" t="s">
        <v>23</v>
      </c>
      <c r="EN11" s="112" t="s">
        <v>171</v>
      </c>
      <c r="EO11" s="115" t="s">
        <v>23</v>
      </c>
      <c r="EP11" s="116">
        <v>23</v>
      </c>
      <c r="EQ11" s="117" t="s">
        <v>23</v>
      </c>
      <c r="ER11" s="118">
        <v>22</v>
      </c>
      <c r="ET11" s="17">
        <v>3</v>
      </c>
      <c r="EU11" s="28">
        <v>17</v>
      </c>
      <c r="EV11" s="23">
        <v>40</v>
      </c>
      <c r="EW11" s="59">
        <v>38</v>
      </c>
      <c r="EX11" s="58">
        <v>47</v>
      </c>
      <c r="EY11" s="28">
        <v>21</v>
      </c>
      <c r="EZ11" s="23">
        <v>42</v>
      </c>
      <c r="FA11" s="59">
        <v>68</v>
      </c>
      <c r="FB11" s="58">
        <v>55</v>
      </c>
      <c r="FC11" s="28">
        <v>35</v>
      </c>
      <c r="FD11" s="23">
        <v>46</v>
      </c>
      <c r="FE11" s="59">
        <v>38</v>
      </c>
      <c r="FF11" s="58">
        <v>47</v>
      </c>
      <c r="FG11" s="28">
        <v>69</v>
      </c>
      <c r="FH11" s="23">
        <v>55</v>
      </c>
      <c r="FJ11" s="89">
        <v>5</v>
      </c>
      <c r="FK11" s="59">
        <v>19</v>
      </c>
      <c r="FL11" s="56">
        <v>41</v>
      </c>
      <c r="FM11" s="90">
        <v>5</v>
      </c>
      <c r="FN11" s="59">
        <v>28</v>
      </c>
      <c r="FO11" s="56">
        <v>44</v>
      </c>
      <c r="FP11" s="150">
        <v>5</v>
      </c>
      <c r="FQ11" s="59">
        <v>26</v>
      </c>
      <c r="FR11" s="56">
        <v>44</v>
      </c>
      <c r="FT11" s="89">
        <v>5</v>
      </c>
      <c r="FU11" s="59">
        <v>4</v>
      </c>
      <c r="FV11" s="56">
        <v>33</v>
      </c>
      <c r="FX11" s="30">
        <v>4</v>
      </c>
      <c r="FY11" s="34">
        <v>22</v>
      </c>
      <c r="FZ11" s="31">
        <v>42</v>
      </c>
      <c r="GA11" s="32">
        <v>68</v>
      </c>
      <c r="GB11" s="33">
        <v>55</v>
      </c>
      <c r="GC11" s="34">
        <v>39</v>
      </c>
      <c r="GD11" s="31">
        <v>47</v>
      </c>
      <c r="GE11" s="32">
        <v>81</v>
      </c>
      <c r="GF11" s="33">
        <v>59</v>
      </c>
      <c r="GG11" s="34">
        <v>47</v>
      </c>
      <c r="GH11" s="31">
        <v>49</v>
      </c>
      <c r="GI11" s="32">
        <v>50</v>
      </c>
      <c r="GJ11" s="33">
        <v>50</v>
      </c>
    </row>
    <row r="12" spans="1:192" ht="16">
      <c r="A12" s="281">
        <v>11</v>
      </c>
      <c r="B12" s="288">
        <v>4</v>
      </c>
      <c r="C12" s="290"/>
      <c r="G12" s="287"/>
      <c r="H12" s="287"/>
      <c r="I12" s="287"/>
      <c r="O12" s="215"/>
      <c r="P12" s="215"/>
      <c r="Q12" s="215"/>
      <c r="R12" s="215"/>
      <c r="S12" s="215"/>
      <c r="V12" s="17">
        <v>6</v>
      </c>
      <c r="W12" s="248" t="s">
        <v>23</v>
      </c>
      <c r="X12" s="23">
        <v>22</v>
      </c>
      <c r="Y12" s="189">
        <v>1</v>
      </c>
      <c r="Z12" s="21">
        <v>27</v>
      </c>
      <c r="AA12" s="248">
        <v>1</v>
      </c>
      <c r="AB12" s="23">
        <v>25</v>
      </c>
      <c r="AC12" s="189">
        <v>2</v>
      </c>
      <c r="AD12" s="21">
        <v>29</v>
      </c>
      <c r="AE12" s="248">
        <v>1</v>
      </c>
      <c r="AF12" s="23">
        <v>26</v>
      </c>
      <c r="AG12" s="189">
        <v>1</v>
      </c>
      <c r="AH12" s="21">
        <v>26</v>
      </c>
      <c r="AI12" s="248" t="s">
        <v>23</v>
      </c>
      <c r="AJ12" s="23">
        <v>24</v>
      </c>
      <c r="AL12" s="60">
        <v>13</v>
      </c>
      <c r="AM12" s="59">
        <v>1</v>
      </c>
      <c r="AN12" s="56">
        <v>24</v>
      </c>
      <c r="AO12" s="57">
        <v>10</v>
      </c>
      <c r="AP12" s="59" t="s">
        <v>23</v>
      </c>
      <c r="AQ12" s="56">
        <v>22</v>
      </c>
      <c r="AR12" s="57">
        <v>14</v>
      </c>
      <c r="AS12" s="59" t="s">
        <v>23</v>
      </c>
      <c r="AT12" s="56">
        <v>24</v>
      </c>
      <c r="AV12" s="89">
        <v>39</v>
      </c>
      <c r="AW12" s="181" t="s">
        <v>23</v>
      </c>
      <c r="AX12" s="58">
        <v>23</v>
      </c>
      <c r="AZ12" s="126">
        <v>6</v>
      </c>
      <c r="BA12" s="117" t="s">
        <v>23</v>
      </c>
      <c r="BB12" s="118">
        <v>24</v>
      </c>
      <c r="BC12" s="115" t="s">
        <v>23</v>
      </c>
      <c r="BD12" s="116">
        <v>23</v>
      </c>
      <c r="BE12" s="117">
        <v>1</v>
      </c>
      <c r="BF12" s="118">
        <v>25</v>
      </c>
      <c r="BG12" s="115">
        <v>3</v>
      </c>
      <c r="BH12" s="116">
        <v>30</v>
      </c>
      <c r="BI12" s="117">
        <v>1</v>
      </c>
      <c r="BJ12" s="118">
        <v>25</v>
      </c>
      <c r="BL12" s="30">
        <v>4</v>
      </c>
      <c r="BM12" s="34">
        <v>10</v>
      </c>
      <c r="BN12" s="31">
        <v>37</v>
      </c>
      <c r="BO12" s="143">
        <v>27</v>
      </c>
      <c r="BP12" s="144">
        <v>44</v>
      </c>
      <c r="BQ12" s="34">
        <v>18</v>
      </c>
      <c r="BR12" s="31">
        <v>41</v>
      </c>
      <c r="BS12" s="143">
        <v>56</v>
      </c>
      <c r="BT12" s="144">
        <v>52</v>
      </c>
      <c r="BU12" s="34">
        <v>35</v>
      </c>
      <c r="BV12" s="31">
        <v>46</v>
      </c>
      <c r="BW12" s="143">
        <v>35</v>
      </c>
      <c r="BX12" s="144">
        <v>46</v>
      </c>
      <c r="BY12" s="34">
        <v>71</v>
      </c>
      <c r="BZ12" s="31">
        <v>56</v>
      </c>
      <c r="CB12" s="89">
        <v>6</v>
      </c>
      <c r="CC12" s="59">
        <v>9</v>
      </c>
      <c r="CD12" s="56">
        <v>37</v>
      </c>
      <c r="CE12" s="90">
        <v>6</v>
      </c>
      <c r="CF12" s="59">
        <v>22</v>
      </c>
      <c r="CG12" s="56">
        <v>42</v>
      </c>
      <c r="CH12" s="150">
        <v>6</v>
      </c>
      <c r="CI12" s="59">
        <v>23</v>
      </c>
      <c r="CJ12" s="56">
        <v>42</v>
      </c>
      <c r="CL12" s="89">
        <v>6</v>
      </c>
      <c r="CM12" s="59">
        <v>3</v>
      </c>
      <c r="CN12" s="56">
        <v>31</v>
      </c>
      <c r="CP12" s="17">
        <v>5</v>
      </c>
      <c r="CQ12" s="28">
        <v>16</v>
      </c>
      <c r="CR12" s="23">
        <v>40</v>
      </c>
      <c r="CS12" s="29">
        <v>64</v>
      </c>
      <c r="CT12" s="21">
        <v>54</v>
      </c>
      <c r="CU12" s="28">
        <v>33</v>
      </c>
      <c r="CV12" s="23">
        <v>46</v>
      </c>
      <c r="CW12" s="29">
        <v>68</v>
      </c>
      <c r="CX12" s="21">
        <v>55</v>
      </c>
      <c r="CY12" s="28">
        <v>52</v>
      </c>
      <c r="CZ12" s="23">
        <v>51</v>
      </c>
      <c r="DA12" s="29">
        <v>47</v>
      </c>
      <c r="DB12" s="21">
        <v>49</v>
      </c>
      <c r="DD12" s="17">
        <v>6</v>
      </c>
      <c r="DE12" s="18" t="s">
        <v>151</v>
      </c>
      <c r="DF12" s="19" t="s">
        <v>154</v>
      </c>
      <c r="DG12" s="29" t="s">
        <v>23</v>
      </c>
      <c r="DH12" s="21">
        <v>24</v>
      </c>
      <c r="DI12" s="28" t="s">
        <v>23</v>
      </c>
      <c r="DJ12" s="23">
        <v>22</v>
      </c>
      <c r="DK12" s="29" t="s">
        <v>23</v>
      </c>
      <c r="DL12" s="21">
        <v>23</v>
      </c>
      <c r="DM12" s="28" t="s">
        <v>23</v>
      </c>
      <c r="DN12" s="23">
        <v>23</v>
      </c>
      <c r="DO12" s="29" t="s">
        <v>23</v>
      </c>
      <c r="DP12" s="21">
        <v>21</v>
      </c>
      <c r="DQ12" s="28" t="s">
        <v>23</v>
      </c>
      <c r="DR12" s="23">
        <v>22</v>
      </c>
      <c r="DT12" s="60">
        <v>23</v>
      </c>
      <c r="DU12" s="59">
        <v>1</v>
      </c>
      <c r="DV12" s="56">
        <v>25</v>
      </c>
      <c r="DW12" s="57">
        <v>22</v>
      </c>
      <c r="DX12" s="59" t="s">
        <v>23</v>
      </c>
      <c r="DY12" s="56">
        <v>24</v>
      </c>
      <c r="DZ12" s="57">
        <v>15</v>
      </c>
      <c r="EA12" s="59" t="s">
        <v>23</v>
      </c>
      <c r="EB12" s="56">
        <v>23</v>
      </c>
      <c r="ED12" s="89">
        <v>60</v>
      </c>
      <c r="EE12" s="181" t="s">
        <v>23</v>
      </c>
      <c r="EF12" s="58">
        <v>20</v>
      </c>
      <c r="EH12" s="126">
        <v>6</v>
      </c>
      <c r="EI12" s="111" t="s">
        <v>23</v>
      </c>
      <c r="EJ12" s="112" t="s">
        <v>163</v>
      </c>
      <c r="EK12" s="115" t="s">
        <v>23</v>
      </c>
      <c r="EL12" s="116">
        <v>20</v>
      </c>
      <c r="EM12" s="111" t="s">
        <v>23</v>
      </c>
      <c r="EN12" s="112" t="s">
        <v>171</v>
      </c>
      <c r="EO12" s="115">
        <v>1</v>
      </c>
      <c r="EP12" s="116">
        <v>25</v>
      </c>
      <c r="EQ12" s="117" t="s">
        <v>23</v>
      </c>
      <c r="ER12" s="118">
        <v>23</v>
      </c>
      <c r="ET12" s="30">
        <v>4</v>
      </c>
      <c r="EU12" s="34">
        <v>22</v>
      </c>
      <c r="EV12" s="31">
        <v>42</v>
      </c>
      <c r="EW12" s="143">
        <v>44</v>
      </c>
      <c r="EX12" s="144">
        <v>49</v>
      </c>
      <c r="EY12" s="34">
        <v>26</v>
      </c>
      <c r="EZ12" s="31">
        <v>44</v>
      </c>
      <c r="FA12" s="143">
        <v>75</v>
      </c>
      <c r="FB12" s="144">
        <v>57</v>
      </c>
      <c r="FC12" s="34">
        <v>42</v>
      </c>
      <c r="FD12" s="31">
        <v>48</v>
      </c>
      <c r="FE12" s="143">
        <v>44</v>
      </c>
      <c r="FF12" s="144">
        <v>48</v>
      </c>
      <c r="FG12" s="34">
        <v>75</v>
      </c>
      <c r="FH12" s="31">
        <v>57</v>
      </c>
      <c r="FJ12" s="89">
        <v>6</v>
      </c>
      <c r="FK12" s="59">
        <v>22</v>
      </c>
      <c r="FL12" s="56">
        <v>42</v>
      </c>
      <c r="FM12" s="90">
        <v>6</v>
      </c>
      <c r="FN12" s="59">
        <v>33</v>
      </c>
      <c r="FO12" s="56">
        <v>45</v>
      </c>
      <c r="FP12" s="150">
        <v>6</v>
      </c>
      <c r="FQ12" s="59">
        <v>30</v>
      </c>
      <c r="FR12" s="56">
        <v>45</v>
      </c>
      <c r="FT12" s="89">
        <v>6</v>
      </c>
      <c r="FU12" s="59">
        <v>5</v>
      </c>
      <c r="FV12" s="56">
        <v>34</v>
      </c>
      <c r="FX12" s="17">
        <v>5</v>
      </c>
      <c r="FY12" s="28">
        <v>28</v>
      </c>
      <c r="FZ12" s="23">
        <v>44</v>
      </c>
      <c r="GA12" s="29">
        <v>81</v>
      </c>
      <c r="GB12" s="21">
        <v>59</v>
      </c>
      <c r="GC12" s="28">
        <v>47</v>
      </c>
      <c r="GD12" s="23">
        <v>49</v>
      </c>
      <c r="GE12" s="29">
        <v>84</v>
      </c>
      <c r="GF12" s="21">
        <v>60</v>
      </c>
      <c r="GG12" s="28">
        <v>56</v>
      </c>
      <c r="GH12" s="23">
        <v>51</v>
      </c>
      <c r="GI12" s="29">
        <v>58</v>
      </c>
      <c r="GJ12" s="21">
        <v>52</v>
      </c>
    </row>
    <row r="13" spans="1:192" ht="17">
      <c r="A13" s="281">
        <v>12</v>
      </c>
      <c r="B13" s="290">
        <v>4</v>
      </c>
      <c r="C13" s="290"/>
      <c r="F13" t="s">
        <v>86</v>
      </c>
      <c r="G13" s="287"/>
      <c r="H13" s="287"/>
      <c r="I13" s="287"/>
      <c r="O13" s="215"/>
      <c r="P13" s="215"/>
      <c r="Q13" s="215"/>
      <c r="R13" s="215"/>
      <c r="S13" s="215"/>
      <c r="V13" s="17">
        <v>7</v>
      </c>
      <c r="W13" s="248" t="s">
        <v>23</v>
      </c>
      <c r="X13" s="23">
        <v>24</v>
      </c>
      <c r="Y13" s="189">
        <v>2</v>
      </c>
      <c r="Z13" s="21">
        <v>28</v>
      </c>
      <c r="AA13" s="248">
        <v>1</v>
      </c>
      <c r="AB13" s="23">
        <v>27</v>
      </c>
      <c r="AC13" s="189">
        <v>3</v>
      </c>
      <c r="AD13" s="21">
        <v>31</v>
      </c>
      <c r="AE13" s="248">
        <v>1</v>
      </c>
      <c r="AF13" s="23">
        <v>27</v>
      </c>
      <c r="AG13" s="189">
        <v>1</v>
      </c>
      <c r="AH13" s="21">
        <v>26</v>
      </c>
      <c r="AI13" s="248">
        <v>1</v>
      </c>
      <c r="AJ13" s="23">
        <v>25</v>
      </c>
      <c r="AL13" s="60">
        <v>14</v>
      </c>
      <c r="AM13" s="59">
        <v>1</v>
      </c>
      <c r="AN13" s="56">
        <v>25</v>
      </c>
      <c r="AO13" s="57">
        <v>11</v>
      </c>
      <c r="AP13" s="59" t="s">
        <v>23</v>
      </c>
      <c r="AQ13" s="56">
        <v>22</v>
      </c>
      <c r="AR13" s="57">
        <v>15</v>
      </c>
      <c r="AS13" s="59">
        <v>1</v>
      </c>
      <c r="AT13" s="56">
        <v>24</v>
      </c>
      <c r="AV13" s="89">
        <v>40</v>
      </c>
      <c r="AW13" s="181" t="s">
        <v>23</v>
      </c>
      <c r="AX13" s="58">
        <v>23</v>
      </c>
      <c r="AZ13" s="126">
        <v>7</v>
      </c>
      <c r="BA13" s="117" t="s">
        <v>23</v>
      </c>
      <c r="BB13" s="118">
        <v>24</v>
      </c>
      <c r="BC13" s="115">
        <v>1</v>
      </c>
      <c r="BD13" s="116">
        <v>25</v>
      </c>
      <c r="BE13" s="117">
        <v>1</v>
      </c>
      <c r="BF13" s="118">
        <v>26</v>
      </c>
      <c r="BG13" s="115">
        <v>3</v>
      </c>
      <c r="BH13" s="116">
        <v>32</v>
      </c>
      <c r="BI13" s="117">
        <v>1</v>
      </c>
      <c r="BJ13" s="118">
        <v>27</v>
      </c>
      <c r="BL13" s="17">
        <v>5</v>
      </c>
      <c r="BM13" s="28">
        <v>14</v>
      </c>
      <c r="BN13" s="23">
        <v>39</v>
      </c>
      <c r="BO13" s="59">
        <v>33</v>
      </c>
      <c r="BP13" s="58">
        <v>45</v>
      </c>
      <c r="BQ13" s="28">
        <v>23</v>
      </c>
      <c r="BR13" s="23">
        <v>42</v>
      </c>
      <c r="BS13" s="59">
        <v>61</v>
      </c>
      <c r="BT13" s="58">
        <v>53</v>
      </c>
      <c r="BU13" s="28">
        <v>45</v>
      </c>
      <c r="BV13" s="23">
        <v>49</v>
      </c>
      <c r="BW13" s="59">
        <v>40</v>
      </c>
      <c r="BX13" s="58">
        <v>47</v>
      </c>
      <c r="BY13" s="28">
        <v>75</v>
      </c>
      <c r="BZ13" s="23">
        <v>57</v>
      </c>
      <c r="CB13" s="89">
        <v>7</v>
      </c>
      <c r="CC13" s="59">
        <v>12</v>
      </c>
      <c r="CD13" s="56">
        <v>38</v>
      </c>
      <c r="CE13" s="90">
        <v>7</v>
      </c>
      <c r="CF13" s="59">
        <v>25</v>
      </c>
      <c r="CG13" s="56">
        <v>43</v>
      </c>
      <c r="CH13" s="150">
        <v>7</v>
      </c>
      <c r="CI13" s="59">
        <v>26</v>
      </c>
      <c r="CJ13" s="56">
        <v>44</v>
      </c>
      <c r="CL13" s="89">
        <v>7</v>
      </c>
      <c r="CM13" s="59">
        <v>4</v>
      </c>
      <c r="CN13" s="56">
        <v>32</v>
      </c>
      <c r="CP13" s="17">
        <v>6</v>
      </c>
      <c r="CQ13" s="28">
        <v>20</v>
      </c>
      <c r="CR13" s="23">
        <v>41</v>
      </c>
      <c r="CS13" s="29">
        <v>73</v>
      </c>
      <c r="CT13" s="21">
        <v>56</v>
      </c>
      <c r="CU13" s="28">
        <v>40</v>
      </c>
      <c r="CV13" s="23">
        <v>47</v>
      </c>
      <c r="CW13" s="29">
        <v>74</v>
      </c>
      <c r="CX13" s="21">
        <v>56</v>
      </c>
      <c r="CY13" s="28">
        <v>62</v>
      </c>
      <c r="CZ13" s="23">
        <v>53</v>
      </c>
      <c r="DA13" s="29">
        <v>58</v>
      </c>
      <c r="DB13" s="21">
        <v>52</v>
      </c>
      <c r="DD13" s="17">
        <v>7</v>
      </c>
      <c r="DE13" s="18" t="s">
        <v>151</v>
      </c>
      <c r="DF13" s="19" t="s">
        <v>154</v>
      </c>
      <c r="DG13" s="29">
        <v>1</v>
      </c>
      <c r="DH13" s="21">
        <v>25</v>
      </c>
      <c r="DI13" s="28" t="s">
        <v>23</v>
      </c>
      <c r="DJ13" s="23">
        <v>23</v>
      </c>
      <c r="DK13" s="29" t="s">
        <v>23</v>
      </c>
      <c r="DL13" s="21">
        <v>24</v>
      </c>
      <c r="DM13" s="28" t="s">
        <v>23</v>
      </c>
      <c r="DN13" s="23">
        <v>24</v>
      </c>
      <c r="DO13" s="29" t="s">
        <v>23</v>
      </c>
      <c r="DP13" s="21">
        <v>22</v>
      </c>
      <c r="DQ13" s="28" t="s">
        <v>23</v>
      </c>
      <c r="DR13" s="23">
        <v>23</v>
      </c>
      <c r="DT13" s="60">
        <v>24</v>
      </c>
      <c r="DU13" s="59">
        <v>1</v>
      </c>
      <c r="DV13" s="56">
        <v>27</v>
      </c>
      <c r="DW13" s="57">
        <v>23</v>
      </c>
      <c r="DX13" s="59" t="s">
        <v>23</v>
      </c>
      <c r="DY13" s="56">
        <v>24</v>
      </c>
      <c r="DZ13" s="57">
        <v>16</v>
      </c>
      <c r="EA13" s="59" t="s">
        <v>23</v>
      </c>
      <c r="EB13" s="56">
        <v>24</v>
      </c>
      <c r="ED13" s="89">
        <v>61</v>
      </c>
      <c r="EE13" s="181" t="s">
        <v>23</v>
      </c>
      <c r="EF13" s="58">
        <v>20</v>
      </c>
      <c r="EH13" s="126">
        <v>7</v>
      </c>
      <c r="EI13" s="111" t="s">
        <v>23</v>
      </c>
      <c r="EJ13" s="112" t="s">
        <v>163</v>
      </c>
      <c r="EK13" s="115" t="s">
        <v>23</v>
      </c>
      <c r="EL13" s="116">
        <v>21</v>
      </c>
      <c r="EM13" s="111" t="s">
        <v>23</v>
      </c>
      <c r="EN13" s="112" t="s">
        <v>171</v>
      </c>
      <c r="EO13" s="115">
        <v>1</v>
      </c>
      <c r="EP13" s="116">
        <v>27</v>
      </c>
      <c r="EQ13" s="117" t="s">
        <v>23</v>
      </c>
      <c r="ER13" s="118">
        <v>24</v>
      </c>
      <c r="ET13" s="17">
        <v>5</v>
      </c>
      <c r="EU13" s="28">
        <v>26</v>
      </c>
      <c r="EV13" s="23">
        <v>44</v>
      </c>
      <c r="EW13" s="59">
        <v>51</v>
      </c>
      <c r="EX13" s="58">
        <v>50</v>
      </c>
      <c r="EY13" s="28">
        <v>31</v>
      </c>
      <c r="EZ13" s="23">
        <v>45</v>
      </c>
      <c r="FA13" s="59">
        <v>79</v>
      </c>
      <c r="FB13" s="58">
        <v>58</v>
      </c>
      <c r="FC13" s="28">
        <v>48</v>
      </c>
      <c r="FD13" s="23">
        <v>50</v>
      </c>
      <c r="FE13" s="59">
        <v>48</v>
      </c>
      <c r="FF13" s="58">
        <v>50</v>
      </c>
      <c r="FG13" s="28">
        <v>79</v>
      </c>
      <c r="FH13" s="23">
        <v>58</v>
      </c>
      <c r="FJ13" s="89">
        <v>7</v>
      </c>
      <c r="FK13" s="59">
        <v>26</v>
      </c>
      <c r="FL13" s="56">
        <v>43</v>
      </c>
      <c r="FM13" s="90">
        <v>7</v>
      </c>
      <c r="FN13" s="59">
        <v>37</v>
      </c>
      <c r="FO13" s="56">
        <v>47</v>
      </c>
      <c r="FP13" s="150">
        <v>7</v>
      </c>
      <c r="FQ13" s="59">
        <v>34</v>
      </c>
      <c r="FR13" s="56">
        <v>46</v>
      </c>
      <c r="FT13" s="89">
        <v>7</v>
      </c>
      <c r="FU13" s="59">
        <v>7</v>
      </c>
      <c r="FV13" s="56">
        <v>35</v>
      </c>
      <c r="FX13" s="17">
        <v>6</v>
      </c>
      <c r="FY13" s="28">
        <v>34</v>
      </c>
      <c r="FZ13" s="23">
        <v>46</v>
      </c>
      <c r="GA13" s="29">
        <v>87</v>
      </c>
      <c r="GB13" s="21">
        <v>61</v>
      </c>
      <c r="GC13" s="28">
        <v>55</v>
      </c>
      <c r="GD13" s="23">
        <v>51</v>
      </c>
      <c r="GE13" s="29">
        <v>87</v>
      </c>
      <c r="GF13" s="21">
        <v>61</v>
      </c>
      <c r="GG13" s="28">
        <v>65</v>
      </c>
      <c r="GH13" s="23">
        <v>54</v>
      </c>
      <c r="GI13" s="29">
        <v>66</v>
      </c>
      <c r="GJ13" s="21">
        <v>54</v>
      </c>
    </row>
    <row r="14" spans="1:192" ht="17">
      <c r="A14" s="281">
        <v>13</v>
      </c>
      <c r="B14" s="290">
        <v>4</v>
      </c>
      <c r="C14" s="290"/>
      <c r="F14" t="s">
        <v>25</v>
      </c>
      <c r="G14" s="287">
        <f>IF(M14=N14,K14,"*"&amp;TEXT(FLOOR(K14,0.1),"0.0"))</f>
        <v>64</v>
      </c>
      <c r="H14" s="287">
        <f t="shared" si="1"/>
        <v>99</v>
      </c>
      <c r="I14" s="287">
        <f t="shared" si="1"/>
        <v>73</v>
      </c>
      <c r="K14">
        <f t="shared" ref="K14:K16" si="3">L14*N14/M14</f>
        <v>64</v>
      </c>
      <c r="L14">
        <f>L5+L6</f>
        <v>64</v>
      </c>
      <c r="M14">
        <f>M5+M6</f>
        <v>16</v>
      </c>
      <c r="N14">
        <v>16</v>
      </c>
      <c r="O14" s="215" t="str">
        <f>AM1</f>
        <v>&gt;99</v>
      </c>
      <c r="P14" s="215">
        <f>AN1</f>
        <v>78</v>
      </c>
      <c r="Q14" s="215"/>
      <c r="R14" s="215">
        <f>DU1</f>
        <v>99</v>
      </c>
      <c r="S14" s="215">
        <f>DV1</f>
        <v>73</v>
      </c>
      <c r="V14" s="17">
        <v>8</v>
      </c>
      <c r="W14" s="248">
        <v>1</v>
      </c>
      <c r="X14" s="23">
        <v>26</v>
      </c>
      <c r="Y14" s="189">
        <v>3</v>
      </c>
      <c r="Z14" s="21">
        <v>30</v>
      </c>
      <c r="AA14" s="248">
        <v>2</v>
      </c>
      <c r="AB14" s="23">
        <v>28</v>
      </c>
      <c r="AC14" s="189">
        <v>3</v>
      </c>
      <c r="AD14" s="21">
        <v>31</v>
      </c>
      <c r="AE14" s="248">
        <v>1</v>
      </c>
      <c r="AF14" s="23">
        <v>28</v>
      </c>
      <c r="AG14" s="189">
        <v>1</v>
      </c>
      <c r="AH14" s="21">
        <v>27</v>
      </c>
      <c r="AI14" s="248">
        <v>1</v>
      </c>
      <c r="AJ14" s="23">
        <v>27</v>
      </c>
      <c r="AL14" s="60">
        <v>15</v>
      </c>
      <c r="AM14" s="59">
        <v>1</v>
      </c>
      <c r="AN14" s="56">
        <v>26</v>
      </c>
      <c r="AO14" s="57">
        <v>12</v>
      </c>
      <c r="AP14" s="59" t="s">
        <v>23</v>
      </c>
      <c r="AQ14" s="56">
        <v>23</v>
      </c>
      <c r="AR14" s="57">
        <v>16</v>
      </c>
      <c r="AS14" s="59">
        <v>1</v>
      </c>
      <c r="AT14" s="56">
        <v>25</v>
      </c>
      <c r="AV14" s="89">
        <v>41</v>
      </c>
      <c r="AW14" s="181" t="s">
        <v>23</v>
      </c>
      <c r="AX14" s="58">
        <v>23</v>
      </c>
      <c r="AZ14" s="126">
        <v>8</v>
      </c>
      <c r="BA14" s="117">
        <v>1</v>
      </c>
      <c r="BB14" s="118">
        <v>25</v>
      </c>
      <c r="BC14" s="115">
        <v>1</v>
      </c>
      <c r="BD14" s="116">
        <v>26</v>
      </c>
      <c r="BE14" s="117">
        <v>1</v>
      </c>
      <c r="BF14" s="118">
        <v>27</v>
      </c>
      <c r="BG14" s="115">
        <v>5</v>
      </c>
      <c r="BH14" s="116">
        <v>34</v>
      </c>
      <c r="BI14" s="117">
        <v>2</v>
      </c>
      <c r="BJ14" s="118">
        <v>29</v>
      </c>
      <c r="BL14" s="17">
        <v>6</v>
      </c>
      <c r="BM14" s="28">
        <v>18</v>
      </c>
      <c r="BN14" s="23">
        <v>41</v>
      </c>
      <c r="BO14" s="59">
        <v>39</v>
      </c>
      <c r="BP14" s="58">
        <v>47</v>
      </c>
      <c r="BQ14" s="28">
        <v>26</v>
      </c>
      <c r="BR14" s="23">
        <v>44</v>
      </c>
      <c r="BS14" s="59">
        <v>66</v>
      </c>
      <c r="BT14" s="58">
        <v>54</v>
      </c>
      <c r="BU14" s="28">
        <v>56</v>
      </c>
      <c r="BV14" s="23">
        <v>52</v>
      </c>
      <c r="BW14" s="59">
        <v>45</v>
      </c>
      <c r="BX14" s="58">
        <v>49</v>
      </c>
      <c r="BY14" s="28">
        <v>78</v>
      </c>
      <c r="BZ14" s="23">
        <v>58</v>
      </c>
      <c r="CB14" s="89">
        <v>8</v>
      </c>
      <c r="CC14" s="59">
        <v>14</v>
      </c>
      <c r="CD14" s="56">
        <v>39</v>
      </c>
      <c r="CE14" s="90">
        <v>8</v>
      </c>
      <c r="CF14" s="59">
        <v>29</v>
      </c>
      <c r="CG14" s="56">
        <v>44</v>
      </c>
      <c r="CH14" s="150">
        <v>8</v>
      </c>
      <c r="CI14" s="59">
        <v>30</v>
      </c>
      <c r="CJ14" s="56">
        <v>45</v>
      </c>
      <c r="CL14" s="89">
        <v>8</v>
      </c>
      <c r="CM14" s="59">
        <v>5</v>
      </c>
      <c r="CN14" s="56">
        <v>33</v>
      </c>
      <c r="CP14" s="17">
        <v>7</v>
      </c>
      <c r="CQ14" s="28">
        <v>26</v>
      </c>
      <c r="CR14" s="23">
        <v>44</v>
      </c>
      <c r="CS14" s="29">
        <v>80</v>
      </c>
      <c r="CT14" s="21">
        <v>58</v>
      </c>
      <c r="CU14" s="28">
        <v>47</v>
      </c>
      <c r="CV14" s="23">
        <v>49</v>
      </c>
      <c r="CW14" s="29">
        <v>81</v>
      </c>
      <c r="CX14" s="21">
        <v>59</v>
      </c>
      <c r="CY14" s="28">
        <v>71</v>
      </c>
      <c r="CZ14" s="23">
        <v>56</v>
      </c>
      <c r="DA14" s="29">
        <v>69</v>
      </c>
      <c r="DB14" s="21">
        <v>55</v>
      </c>
      <c r="DD14" s="17">
        <v>8</v>
      </c>
      <c r="DE14" s="28" t="s">
        <v>23</v>
      </c>
      <c r="DF14" s="23" t="s">
        <v>159</v>
      </c>
      <c r="DG14" s="29">
        <v>1</v>
      </c>
      <c r="DH14" s="21">
        <v>27</v>
      </c>
      <c r="DI14" s="28" t="s">
        <v>23</v>
      </c>
      <c r="DJ14" s="23">
        <v>24</v>
      </c>
      <c r="DK14" s="29">
        <v>1</v>
      </c>
      <c r="DL14" s="21">
        <v>25</v>
      </c>
      <c r="DM14" s="28">
        <v>1</v>
      </c>
      <c r="DN14" s="23">
        <v>24</v>
      </c>
      <c r="DO14" s="29" t="s">
        <v>23</v>
      </c>
      <c r="DP14" s="21">
        <v>24</v>
      </c>
      <c r="DQ14" s="28" t="s">
        <v>23</v>
      </c>
      <c r="DR14" s="23">
        <v>24</v>
      </c>
      <c r="DT14" s="60">
        <v>25</v>
      </c>
      <c r="DU14" s="59">
        <v>1</v>
      </c>
      <c r="DV14" s="56">
        <v>27</v>
      </c>
      <c r="DW14" s="57">
        <v>24</v>
      </c>
      <c r="DX14" s="59" t="s">
        <v>23</v>
      </c>
      <c r="DY14" s="56">
        <v>24</v>
      </c>
      <c r="DZ14" s="57">
        <v>17</v>
      </c>
      <c r="EA14" s="59" t="s">
        <v>23</v>
      </c>
      <c r="EB14" s="56">
        <v>24</v>
      </c>
      <c r="ED14" s="89">
        <v>62</v>
      </c>
      <c r="EE14" s="181" t="s">
        <v>23</v>
      </c>
      <c r="EF14" s="58">
        <v>20</v>
      </c>
      <c r="EH14" s="126">
        <v>8</v>
      </c>
      <c r="EI14" s="111" t="s">
        <v>23</v>
      </c>
      <c r="EJ14" s="112" t="s">
        <v>163</v>
      </c>
      <c r="EK14" s="115" t="s">
        <v>23</v>
      </c>
      <c r="EL14" s="116">
        <v>22</v>
      </c>
      <c r="EM14" s="117" t="s">
        <v>23</v>
      </c>
      <c r="EN14" s="118">
        <v>21</v>
      </c>
      <c r="EO14" s="115">
        <v>2</v>
      </c>
      <c r="EP14" s="116">
        <v>30</v>
      </c>
      <c r="EQ14" s="117">
        <v>1</v>
      </c>
      <c r="ER14" s="118">
        <v>24</v>
      </c>
      <c r="ET14" s="17">
        <v>6</v>
      </c>
      <c r="EU14" s="28">
        <v>31</v>
      </c>
      <c r="EV14" s="23">
        <v>45</v>
      </c>
      <c r="EW14" s="59">
        <v>57</v>
      </c>
      <c r="EX14" s="58">
        <v>52</v>
      </c>
      <c r="EY14" s="28">
        <v>36</v>
      </c>
      <c r="EZ14" s="23">
        <v>46</v>
      </c>
      <c r="FA14" s="59">
        <v>82</v>
      </c>
      <c r="FB14" s="58">
        <v>59</v>
      </c>
      <c r="FC14" s="28">
        <v>57</v>
      </c>
      <c r="FD14" s="23">
        <v>52</v>
      </c>
      <c r="FE14" s="59">
        <v>55</v>
      </c>
      <c r="FF14" s="58">
        <v>51</v>
      </c>
      <c r="FG14" s="28">
        <v>82</v>
      </c>
      <c r="FH14" s="23">
        <v>59</v>
      </c>
      <c r="FJ14" s="89">
        <v>8</v>
      </c>
      <c r="FK14" s="59">
        <v>29</v>
      </c>
      <c r="FL14" s="56">
        <v>44</v>
      </c>
      <c r="FM14" s="90">
        <v>8</v>
      </c>
      <c r="FN14" s="59">
        <v>40</v>
      </c>
      <c r="FO14" s="56">
        <v>48</v>
      </c>
      <c r="FP14" s="150">
        <v>8</v>
      </c>
      <c r="FQ14" s="59">
        <v>37</v>
      </c>
      <c r="FR14" s="56">
        <v>47</v>
      </c>
      <c r="FT14" s="89">
        <v>8</v>
      </c>
      <c r="FU14" s="59">
        <v>8</v>
      </c>
      <c r="FV14" s="56">
        <v>36</v>
      </c>
      <c r="FX14" s="17">
        <v>7</v>
      </c>
      <c r="FY14" s="28">
        <v>44</v>
      </c>
      <c r="FZ14" s="23">
        <v>49</v>
      </c>
      <c r="GA14" s="29">
        <v>92</v>
      </c>
      <c r="GB14" s="21">
        <v>64</v>
      </c>
      <c r="GC14" s="28">
        <v>64</v>
      </c>
      <c r="GD14" s="23">
        <v>53</v>
      </c>
      <c r="GE14" s="29">
        <v>92</v>
      </c>
      <c r="GF14" s="21">
        <v>64</v>
      </c>
      <c r="GG14" s="28">
        <v>74</v>
      </c>
      <c r="GH14" s="23">
        <v>56</v>
      </c>
      <c r="GI14" s="29">
        <v>75</v>
      </c>
      <c r="GJ14" s="21">
        <v>57</v>
      </c>
    </row>
    <row r="15" spans="1:192" ht="18" thickBot="1">
      <c r="A15" s="281">
        <v>14</v>
      </c>
      <c r="B15" s="290">
        <v>4</v>
      </c>
      <c r="C15" s="290"/>
      <c r="F15" t="s">
        <v>27</v>
      </c>
      <c r="G15" s="287">
        <f>IF(M15=N15,K15,"*"&amp;TEXT(FLOOR(K15,0.1),"0.0"))</f>
        <v>96</v>
      </c>
      <c r="H15" s="287">
        <f t="shared" si="1"/>
        <v>99</v>
      </c>
      <c r="I15" s="287">
        <f t="shared" si="1"/>
        <v>72</v>
      </c>
      <c r="K15">
        <f t="shared" si="3"/>
        <v>96</v>
      </c>
      <c r="L15">
        <f>L7+L8+L9</f>
        <v>96</v>
      </c>
      <c r="M15">
        <f>M7+M8+M9</f>
        <v>24</v>
      </c>
      <c r="N15">
        <v>24</v>
      </c>
      <c r="O15" s="215">
        <f>AP1</f>
        <v>99</v>
      </c>
      <c r="P15" s="215">
        <f>AQ1</f>
        <v>73</v>
      </c>
      <c r="Q15" s="215"/>
      <c r="R15" s="215">
        <f>DX1</f>
        <v>99</v>
      </c>
      <c r="S15" s="215">
        <f>DY1</f>
        <v>72</v>
      </c>
      <c r="V15" s="30">
        <v>9</v>
      </c>
      <c r="W15" s="34">
        <v>2</v>
      </c>
      <c r="X15" s="31">
        <v>28</v>
      </c>
      <c r="Y15" s="32">
        <v>4</v>
      </c>
      <c r="Z15" s="33">
        <v>33</v>
      </c>
      <c r="AA15" s="34">
        <v>2</v>
      </c>
      <c r="AB15" s="31">
        <v>29</v>
      </c>
      <c r="AC15" s="32">
        <v>4</v>
      </c>
      <c r="AD15" s="33">
        <v>32</v>
      </c>
      <c r="AE15" s="34">
        <v>2</v>
      </c>
      <c r="AF15" s="31">
        <v>29</v>
      </c>
      <c r="AG15" s="32">
        <v>1</v>
      </c>
      <c r="AH15" s="33">
        <v>28</v>
      </c>
      <c r="AI15" s="34">
        <v>2</v>
      </c>
      <c r="AJ15" s="31">
        <v>29</v>
      </c>
      <c r="AL15" s="60">
        <v>16</v>
      </c>
      <c r="AM15" s="59">
        <v>1</v>
      </c>
      <c r="AN15" s="56">
        <v>26</v>
      </c>
      <c r="AO15" s="57">
        <v>13</v>
      </c>
      <c r="AP15" s="59" t="s">
        <v>23</v>
      </c>
      <c r="AQ15" s="56">
        <v>23</v>
      </c>
      <c r="AR15" s="57">
        <v>17</v>
      </c>
      <c r="AS15" s="59">
        <v>1</v>
      </c>
      <c r="AT15" s="56">
        <v>25</v>
      </c>
      <c r="AV15" s="89">
        <v>42</v>
      </c>
      <c r="AW15" s="181" t="s">
        <v>23</v>
      </c>
      <c r="AX15" s="58">
        <v>23</v>
      </c>
      <c r="AZ15" s="127">
        <v>9</v>
      </c>
      <c r="BA15" s="119">
        <v>1</v>
      </c>
      <c r="BB15" s="120">
        <v>25</v>
      </c>
      <c r="BC15" s="128">
        <v>1</v>
      </c>
      <c r="BD15" s="125">
        <v>27</v>
      </c>
      <c r="BE15" s="119">
        <v>1</v>
      </c>
      <c r="BF15" s="120">
        <v>28</v>
      </c>
      <c r="BG15" s="128">
        <v>7</v>
      </c>
      <c r="BH15" s="125">
        <v>35</v>
      </c>
      <c r="BI15" s="119">
        <v>2</v>
      </c>
      <c r="BJ15" s="120">
        <v>30</v>
      </c>
      <c r="BL15" s="17">
        <v>7</v>
      </c>
      <c r="BM15" s="28">
        <v>21</v>
      </c>
      <c r="BN15" s="23">
        <v>42</v>
      </c>
      <c r="BO15" s="59">
        <v>48</v>
      </c>
      <c r="BP15" s="58">
        <v>50</v>
      </c>
      <c r="BQ15" s="28">
        <v>30</v>
      </c>
      <c r="BR15" s="23">
        <v>45</v>
      </c>
      <c r="BS15" s="59">
        <v>70</v>
      </c>
      <c r="BT15" s="58">
        <v>55</v>
      </c>
      <c r="BU15" s="28">
        <v>65</v>
      </c>
      <c r="BV15" s="23">
        <v>54</v>
      </c>
      <c r="BW15" s="59">
        <v>51</v>
      </c>
      <c r="BX15" s="58">
        <v>50</v>
      </c>
      <c r="BY15" s="28">
        <v>85</v>
      </c>
      <c r="BZ15" s="23">
        <v>60</v>
      </c>
      <c r="CB15" s="151">
        <v>9</v>
      </c>
      <c r="CC15" s="66">
        <v>17</v>
      </c>
      <c r="CD15" s="63">
        <v>40</v>
      </c>
      <c r="CE15" s="149">
        <v>9</v>
      </c>
      <c r="CF15" s="66">
        <v>32</v>
      </c>
      <c r="CG15" s="63">
        <v>45</v>
      </c>
      <c r="CH15" s="153">
        <v>9</v>
      </c>
      <c r="CI15" s="66">
        <v>34</v>
      </c>
      <c r="CJ15" s="63">
        <v>46</v>
      </c>
      <c r="CL15" s="91">
        <v>9</v>
      </c>
      <c r="CM15" s="94">
        <v>5</v>
      </c>
      <c r="CN15" s="92">
        <v>34</v>
      </c>
      <c r="CP15" s="17">
        <v>8</v>
      </c>
      <c r="CQ15" s="28">
        <v>35</v>
      </c>
      <c r="CR15" s="23">
        <v>46</v>
      </c>
      <c r="CS15" s="29">
        <v>84</v>
      </c>
      <c r="CT15" s="21">
        <v>60</v>
      </c>
      <c r="CU15" s="28">
        <v>56</v>
      </c>
      <c r="CV15" s="23">
        <v>51</v>
      </c>
      <c r="CW15" s="29">
        <v>87</v>
      </c>
      <c r="CX15" s="21">
        <v>61</v>
      </c>
      <c r="CY15" s="28">
        <v>77</v>
      </c>
      <c r="CZ15" s="23">
        <v>57</v>
      </c>
      <c r="DA15" s="29">
        <v>76</v>
      </c>
      <c r="DB15" s="21">
        <v>57</v>
      </c>
      <c r="DD15" s="30">
        <v>9</v>
      </c>
      <c r="DE15" s="28" t="s">
        <v>23</v>
      </c>
      <c r="DF15" s="23" t="s">
        <v>159</v>
      </c>
      <c r="DG15" s="32">
        <v>2</v>
      </c>
      <c r="DH15" s="33">
        <v>29</v>
      </c>
      <c r="DI15" s="34">
        <v>1</v>
      </c>
      <c r="DJ15" s="31">
        <v>25</v>
      </c>
      <c r="DK15" s="32">
        <v>1</v>
      </c>
      <c r="DL15" s="33">
        <v>26</v>
      </c>
      <c r="DM15" s="34">
        <v>1</v>
      </c>
      <c r="DN15" s="31">
        <v>25</v>
      </c>
      <c r="DO15" s="32">
        <v>1</v>
      </c>
      <c r="DP15" s="33">
        <v>25</v>
      </c>
      <c r="DQ15" s="34">
        <v>1</v>
      </c>
      <c r="DR15" s="31">
        <v>24</v>
      </c>
      <c r="DT15" s="60">
        <v>26</v>
      </c>
      <c r="DU15" s="59">
        <v>1</v>
      </c>
      <c r="DV15" s="56">
        <v>28</v>
      </c>
      <c r="DW15" s="57">
        <v>25</v>
      </c>
      <c r="DX15" s="59">
        <v>1</v>
      </c>
      <c r="DY15" s="56">
        <v>24</v>
      </c>
      <c r="DZ15" s="57">
        <v>18</v>
      </c>
      <c r="EA15" s="59" t="s">
        <v>23</v>
      </c>
      <c r="EB15" s="56">
        <v>24</v>
      </c>
      <c r="ED15" s="89">
        <v>63</v>
      </c>
      <c r="EE15" s="181" t="s">
        <v>23</v>
      </c>
      <c r="EF15" s="58">
        <v>20</v>
      </c>
      <c r="EH15" s="127">
        <v>9</v>
      </c>
      <c r="EI15" s="111" t="s">
        <v>23</v>
      </c>
      <c r="EJ15" s="112" t="s">
        <v>163</v>
      </c>
      <c r="EK15" s="128" t="s">
        <v>23</v>
      </c>
      <c r="EL15" s="125">
        <v>23</v>
      </c>
      <c r="EM15" s="119" t="s">
        <v>23</v>
      </c>
      <c r="EN15" s="120">
        <v>24</v>
      </c>
      <c r="EO15" s="128">
        <v>4</v>
      </c>
      <c r="EP15" s="125">
        <v>33</v>
      </c>
      <c r="EQ15" s="119">
        <v>1</v>
      </c>
      <c r="ER15" s="120">
        <v>25</v>
      </c>
      <c r="ET15" s="17">
        <v>7</v>
      </c>
      <c r="EU15" s="28">
        <v>36</v>
      </c>
      <c r="EV15" s="23">
        <v>46</v>
      </c>
      <c r="EW15" s="59">
        <v>67</v>
      </c>
      <c r="EX15" s="58">
        <v>54</v>
      </c>
      <c r="EY15" s="28">
        <v>41</v>
      </c>
      <c r="EZ15" s="23">
        <v>48</v>
      </c>
      <c r="FA15" s="59">
        <v>85</v>
      </c>
      <c r="FB15" s="58">
        <v>60</v>
      </c>
      <c r="FC15" s="28">
        <v>67</v>
      </c>
      <c r="FD15" s="23">
        <v>54</v>
      </c>
      <c r="FE15" s="59">
        <v>61</v>
      </c>
      <c r="FF15" s="58">
        <v>53</v>
      </c>
      <c r="FG15" s="28">
        <v>87</v>
      </c>
      <c r="FH15" s="23">
        <v>61</v>
      </c>
      <c r="FJ15" s="151">
        <v>9</v>
      </c>
      <c r="FK15" s="66">
        <v>32</v>
      </c>
      <c r="FL15" s="63">
        <v>45</v>
      </c>
      <c r="FM15" s="149">
        <v>9</v>
      </c>
      <c r="FN15" s="66">
        <v>44</v>
      </c>
      <c r="FO15" s="63">
        <v>49</v>
      </c>
      <c r="FP15" s="153">
        <v>9</v>
      </c>
      <c r="FQ15" s="66">
        <v>41</v>
      </c>
      <c r="FR15" s="63">
        <v>48</v>
      </c>
      <c r="FT15" s="91">
        <v>9</v>
      </c>
      <c r="FU15" s="94">
        <v>10</v>
      </c>
      <c r="FV15" s="92">
        <v>37</v>
      </c>
      <c r="FX15" s="17">
        <v>8</v>
      </c>
      <c r="FY15" s="28">
        <v>54</v>
      </c>
      <c r="FZ15" s="23">
        <v>51</v>
      </c>
      <c r="GA15" s="29">
        <v>94</v>
      </c>
      <c r="GB15" s="21">
        <v>66</v>
      </c>
      <c r="GC15" s="28">
        <v>73</v>
      </c>
      <c r="GD15" s="23">
        <v>56</v>
      </c>
      <c r="GE15" s="29">
        <v>95</v>
      </c>
      <c r="GF15" s="21">
        <v>67</v>
      </c>
      <c r="GG15" s="28">
        <v>81</v>
      </c>
      <c r="GH15" s="23">
        <v>59</v>
      </c>
      <c r="GI15" s="29">
        <v>82</v>
      </c>
      <c r="GJ15" s="21">
        <v>59</v>
      </c>
    </row>
    <row r="16" spans="1:192" ht="18" thickBot="1">
      <c r="A16" s="281">
        <v>15</v>
      </c>
      <c r="B16" s="292">
        <v>4</v>
      </c>
      <c r="C16" s="292"/>
      <c r="F16" t="s">
        <v>29</v>
      </c>
      <c r="G16" s="287">
        <f>IF(M16=N16,K16,"*"&amp;TEXT(FLOOR(K16,0.1),"0.0"))</f>
        <v>64</v>
      </c>
      <c r="H16" s="287">
        <f t="shared" si="1"/>
        <v>98</v>
      </c>
      <c r="I16" s="287">
        <f t="shared" si="1"/>
        <v>70</v>
      </c>
      <c r="K16">
        <f t="shared" si="3"/>
        <v>64</v>
      </c>
      <c r="L16">
        <f>L10+L11</f>
        <v>64</v>
      </c>
      <c r="M16">
        <f>M10+M11</f>
        <v>16</v>
      </c>
      <c r="N16">
        <v>16</v>
      </c>
      <c r="O16" s="215">
        <f>AS1</f>
        <v>98</v>
      </c>
      <c r="P16" s="215">
        <f>AT1</f>
        <v>71</v>
      </c>
      <c r="Q16" s="215"/>
      <c r="R16" s="215">
        <f>EA1</f>
        <v>98</v>
      </c>
      <c r="S16" s="215">
        <f>EB1</f>
        <v>70</v>
      </c>
      <c r="V16" s="17">
        <v>10</v>
      </c>
      <c r="W16" s="248">
        <v>2</v>
      </c>
      <c r="X16" s="23">
        <v>30</v>
      </c>
      <c r="Y16" s="189">
        <v>6</v>
      </c>
      <c r="Z16" s="21">
        <v>34</v>
      </c>
      <c r="AA16" s="248">
        <v>3</v>
      </c>
      <c r="AB16" s="23">
        <v>30</v>
      </c>
      <c r="AC16" s="189">
        <v>5</v>
      </c>
      <c r="AD16" s="21">
        <v>33</v>
      </c>
      <c r="AE16" s="248">
        <v>2</v>
      </c>
      <c r="AF16" s="23">
        <v>29</v>
      </c>
      <c r="AG16" s="189">
        <v>2</v>
      </c>
      <c r="AH16" s="21">
        <v>29</v>
      </c>
      <c r="AI16" s="248">
        <v>2</v>
      </c>
      <c r="AJ16" s="23">
        <v>30</v>
      </c>
      <c r="AL16" s="62">
        <v>17</v>
      </c>
      <c r="AM16" s="66">
        <v>1</v>
      </c>
      <c r="AN16" s="63">
        <v>27</v>
      </c>
      <c r="AO16" s="64">
        <v>14</v>
      </c>
      <c r="AP16" s="66" t="s">
        <v>23</v>
      </c>
      <c r="AQ16" s="63">
        <v>23</v>
      </c>
      <c r="AR16" s="64">
        <v>18</v>
      </c>
      <c r="AS16" s="66">
        <v>1</v>
      </c>
      <c r="AT16" s="63">
        <v>26</v>
      </c>
      <c r="AV16" s="91">
        <v>43</v>
      </c>
      <c r="AW16" s="94" t="s">
        <v>23</v>
      </c>
      <c r="AX16" s="96">
        <v>24</v>
      </c>
      <c r="AZ16" s="126">
        <v>10</v>
      </c>
      <c r="BA16" s="117">
        <v>1</v>
      </c>
      <c r="BB16" s="118">
        <v>25</v>
      </c>
      <c r="BC16" s="115">
        <v>1</v>
      </c>
      <c r="BD16" s="116">
        <v>27</v>
      </c>
      <c r="BE16" s="117">
        <v>2</v>
      </c>
      <c r="BF16" s="118">
        <v>29</v>
      </c>
      <c r="BG16" s="115">
        <v>11</v>
      </c>
      <c r="BH16" s="116">
        <v>38</v>
      </c>
      <c r="BI16" s="117">
        <v>3</v>
      </c>
      <c r="BJ16" s="118">
        <v>31</v>
      </c>
      <c r="BL16" s="17">
        <v>8</v>
      </c>
      <c r="BM16" s="28">
        <v>27</v>
      </c>
      <c r="BN16" s="23">
        <v>44</v>
      </c>
      <c r="BO16" s="59">
        <v>57</v>
      </c>
      <c r="BP16" s="58">
        <v>52</v>
      </c>
      <c r="BQ16" s="28">
        <v>34</v>
      </c>
      <c r="BR16" s="23">
        <v>46</v>
      </c>
      <c r="BS16" s="59">
        <v>75</v>
      </c>
      <c r="BT16" s="58">
        <v>57</v>
      </c>
      <c r="BU16" s="28">
        <v>71</v>
      </c>
      <c r="BV16" s="23">
        <v>56</v>
      </c>
      <c r="BW16" s="59">
        <v>60</v>
      </c>
      <c r="BX16" s="58">
        <v>52</v>
      </c>
      <c r="BY16" s="28">
        <v>92</v>
      </c>
      <c r="BZ16" s="23">
        <v>64</v>
      </c>
      <c r="CB16" s="89">
        <v>10</v>
      </c>
      <c r="CC16" s="59">
        <v>20</v>
      </c>
      <c r="CD16" s="56">
        <v>41</v>
      </c>
      <c r="CE16" s="90">
        <v>10</v>
      </c>
      <c r="CF16" s="59">
        <v>34</v>
      </c>
      <c r="CG16" s="56">
        <v>46</v>
      </c>
      <c r="CH16" s="150">
        <v>10</v>
      </c>
      <c r="CI16" s="59">
        <v>37</v>
      </c>
      <c r="CJ16" s="56">
        <v>47</v>
      </c>
      <c r="CL16" s="89">
        <v>10</v>
      </c>
      <c r="CM16" s="59">
        <v>5</v>
      </c>
      <c r="CN16" s="56">
        <v>34</v>
      </c>
      <c r="CP16" s="30">
        <v>9</v>
      </c>
      <c r="CQ16" s="34">
        <v>44</v>
      </c>
      <c r="CR16" s="31">
        <v>49</v>
      </c>
      <c r="CS16" s="32">
        <v>88</v>
      </c>
      <c r="CT16" s="33">
        <v>62</v>
      </c>
      <c r="CU16" s="34">
        <v>63</v>
      </c>
      <c r="CV16" s="31">
        <v>53</v>
      </c>
      <c r="CW16" s="32">
        <v>90</v>
      </c>
      <c r="CX16" s="33">
        <v>63</v>
      </c>
      <c r="CY16" s="34">
        <v>83</v>
      </c>
      <c r="CZ16" s="31">
        <v>59</v>
      </c>
      <c r="DA16" s="32">
        <v>81</v>
      </c>
      <c r="DB16" s="33">
        <v>59</v>
      </c>
      <c r="DD16" s="17">
        <v>10</v>
      </c>
      <c r="DE16" s="28" t="s">
        <v>23</v>
      </c>
      <c r="DF16" s="23" t="s">
        <v>159</v>
      </c>
      <c r="DG16" s="29">
        <v>3</v>
      </c>
      <c r="DH16" s="21">
        <v>31</v>
      </c>
      <c r="DI16" s="28">
        <v>1</v>
      </c>
      <c r="DJ16" s="23">
        <v>27</v>
      </c>
      <c r="DK16" s="29">
        <v>1</v>
      </c>
      <c r="DL16" s="21">
        <v>28</v>
      </c>
      <c r="DM16" s="28">
        <v>1</v>
      </c>
      <c r="DN16" s="23">
        <v>26</v>
      </c>
      <c r="DO16" s="29">
        <v>1</v>
      </c>
      <c r="DP16" s="21">
        <v>26</v>
      </c>
      <c r="DQ16" s="28">
        <v>1</v>
      </c>
      <c r="DR16" s="23">
        <v>25</v>
      </c>
      <c r="DT16" s="62">
        <v>27</v>
      </c>
      <c r="DU16" s="66">
        <v>2</v>
      </c>
      <c r="DV16" s="63">
        <v>29</v>
      </c>
      <c r="DW16" s="64">
        <v>26</v>
      </c>
      <c r="DX16" s="66">
        <v>1</v>
      </c>
      <c r="DY16" s="63">
        <v>25</v>
      </c>
      <c r="DZ16" s="64">
        <v>19</v>
      </c>
      <c r="EA16" s="66">
        <v>1</v>
      </c>
      <c r="EB16" s="63">
        <v>24</v>
      </c>
      <c r="ED16" s="91">
        <v>64</v>
      </c>
      <c r="EE16" s="94" t="s">
        <v>23</v>
      </c>
      <c r="EF16" s="96">
        <v>20</v>
      </c>
      <c r="EH16" s="126">
        <v>10</v>
      </c>
      <c r="EI16" s="111" t="s">
        <v>23</v>
      </c>
      <c r="EJ16" s="112" t="s">
        <v>163</v>
      </c>
      <c r="EK16" s="115" t="s">
        <v>23</v>
      </c>
      <c r="EL16" s="116">
        <v>23</v>
      </c>
      <c r="EM16" s="117">
        <v>1</v>
      </c>
      <c r="EN16" s="118">
        <v>25</v>
      </c>
      <c r="EO16" s="115">
        <v>7</v>
      </c>
      <c r="EP16" s="116">
        <v>35</v>
      </c>
      <c r="EQ16" s="117">
        <v>1</v>
      </c>
      <c r="ER16" s="118">
        <v>25</v>
      </c>
      <c r="ET16" s="17">
        <v>8</v>
      </c>
      <c r="EU16" s="28">
        <v>45</v>
      </c>
      <c r="EV16" s="23">
        <v>49</v>
      </c>
      <c r="EW16" s="59">
        <v>76</v>
      </c>
      <c r="EX16" s="58">
        <v>57</v>
      </c>
      <c r="EY16" s="28">
        <v>47</v>
      </c>
      <c r="EZ16" s="23">
        <v>49</v>
      </c>
      <c r="FA16" s="59">
        <v>87</v>
      </c>
      <c r="FB16" s="58">
        <v>61</v>
      </c>
      <c r="FC16" s="28">
        <v>74</v>
      </c>
      <c r="FD16" s="23">
        <v>56</v>
      </c>
      <c r="FE16" s="59">
        <v>69</v>
      </c>
      <c r="FF16" s="58">
        <v>55</v>
      </c>
      <c r="FG16" s="28">
        <v>93</v>
      </c>
      <c r="FH16" s="23">
        <v>64</v>
      </c>
      <c r="FJ16" s="89">
        <v>10</v>
      </c>
      <c r="FK16" s="59">
        <v>36</v>
      </c>
      <c r="FL16" s="56">
        <v>46</v>
      </c>
      <c r="FM16" s="90">
        <v>10</v>
      </c>
      <c r="FN16" s="59">
        <v>49</v>
      </c>
      <c r="FO16" s="56">
        <v>50</v>
      </c>
      <c r="FP16" s="150">
        <v>10</v>
      </c>
      <c r="FQ16" s="59">
        <v>45</v>
      </c>
      <c r="FR16" s="56">
        <v>49</v>
      </c>
      <c r="FT16" s="89">
        <v>10</v>
      </c>
      <c r="FU16" s="59">
        <v>11</v>
      </c>
      <c r="FV16" s="56">
        <v>38</v>
      </c>
      <c r="FX16" s="30">
        <v>9</v>
      </c>
      <c r="FY16" s="34">
        <v>62</v>
      </c>
      <c r="FZ16" s="31">
        <v>53</v>
      </c>
      <c r="GA16" s="32">
        <v>97</v>
      </c>
      <c r="GB16" s="33">
        <v>68</v>
      </c>
      <c r="GC16" s="34">
        <v>80</v>
      </c>
      <c r="GD16" s="31">
        <v>58</v>
      </c>
      <c r="GE16" s="32">
        <v>96</v>
      </c>
      <c r="GF16" s="33">
        <v>68</v>
      </c>
      <c r="GG16" s="34">
        <v>87</v>
      </c>
      <c r="GH16" s="31">
        <v>61</v>
      </c>
      <c r="GI16" s="32">
        <v>88</v>
      </c>
      <c r="GJ16" s="33">
        <v>62</v>
      </c>
    </row>
    <row r="17" spans="1:192" ht="16">
      <c r="A17" s="281">
        <v>16</v>
      </c>
      <c r="B17" s="288">
        <v>4</v>
      </c>
      <c r="C17" s="290"/>
      <c r="D17" t="s">
        <v>96</v>
      </c>
      <c r="G17" s="287"/>
      <c r="H17" s="287"/>
      <c r="I17" s="287"/>
      <c r="O17" s="215"/>
      <c r="P17" s="215"/>
      <c r="Q17" s="215"/>
      <c r="R17" s="215"/>
      <c r="S17" s="215"/>
      <c r="V17" s="17">
        <v>11</v>
      </c>
      <c r="W17" s="248">
        <v>3</v>
      </c>
      <c r="X17" s="23">
        <v>31</v>
      </c>
      <c r="Y17" s="189">
        <v>8</v>
      </c>
      <c r="Z17" s="21">
        <v>36</v>
      </c>
      <c r="AA17" s="248">
        <v>4</v>
      </c>
      <c r="AB17" s="23">
        <v>32</v>
      </c>
      <c r="AC17" s="189">
        <v>6</v>
      </c>
      <c r="AD17" s="21">
        <v>35</v>
      </c>
      <c r="AE17" s="248">
        <v>3</v>
      </c>
      <c r="AF17" s="23">
        <v>31</v>
      </c>
      <c r="AG17" s="189">
        <v>3</v>
      </c>
      <c r="AH17" s="21">
        <v>31</v>
      </c>
      <c r="AI17" s="248">
        <v>3</v>
      </c>
      <c r="AJ17" s="23">
        <v>31</v>
      </c>
      <c r="AL17" s="60">
        <v>18</v>
      </c>
      <c r="AM17" s="59">
        <v>1</v>
      </c>
      <c r="AN17" s="56">
        <v>28</v>
      </c>
      <c r="AO17" s="57">
        <v>15</v>
      </c>
      <c r="AP17" s="59" t="s">
        <v>23</v>
      </c>
      <c r="AQ17" s="56">
        <v>24</v>
      </c>
      <c r="AR17" s="57">
        <v>19</v>
      </c>
      <c r="AS17" s="59">
        <v>1</v>
      </c>
      <c r="AT17" s="56">
        <v>27</v>
      </c>
      <c r="AV17" s="89">
        <v>44</v>
      </c>
      <c r="AW17" s="181" t="s">
        <v>23</v>
      </c>
      <c r="AX17" s="58">
        <v>24</v>
      </c>
      <c r="AZ17" s="126">
        <v>11</v>
      </c>
      <c r="BA17" s="117">
        <v>1</v>
      </c>
      <c r="BB17" s="118">
        <v>26</v>
      </c>
      <c r="BC17" s="115">
        <v>1</v>
      </c>
      <c r="BD17" s="116">
        <v>28</v>
      </c>
      <c r="BE17" s="117">
        <v>2</v>
      </c>
      <c r="BF17" s="118">
        <v>30</v>
      </c>
      <c r="BG17" s="115">
        <v>15</v>
      </c>
      <c r="BH17" s="116">
        <v>40</v>
      </c>
      <c r="BI17" s="117">
        <v>4</v>
      </c>
      <c r="BJ17" s="118">
        <v>32</v>
      </c>
      <c r="BL17" s="30">
        <v>9</v>
      </c>
      <c r="BM17" s="34">
        <v>36</v>
      </c>
      <c r="BN17" s="31">
        <v>46</v>
      </c>
      <c r="BO17" s="143">
        <v>63</v>
      </c>
      <c r="BP17" s="144">
        <v>53</v>
      </c>
      <c r="BQ17" s="34">
        <v>38</v>
      </c>
      <c r="BR17" s="31">
        <v>47</v>
      </c>
      <c r="BS17" s="143">
        <v>80</v>
      </c>
      <c r="BT17" s="144">
        <v>58</v>
      </c>
      <c r="BU17" s="34">
        <v>76</v>
      </c>
      <c r="BV17" s="31">
        <v>57</v>
      </c>
      <c r="BW17" s="143">
        <v>69</v>
      </c>
      <c r="BX17" s="144">
        <v>55</v>
      </c>
      <c r="BY17" s="34">
        <v>95</v>
      </c>
      <c r="BZ17" s="31">
        <v>66</v>
      </c>
      <c r="CB17" s="89">
        <v>11</v>
      </c>
      <c r="CC17" s="59">
        <v>22</v>
      </c>
      <c r="CD17" s="56">
        <v>42</v>
      </c>
      <c r="CE17" s="90">
        <v>11</v>
      </c>
      <c r="CF17" s="59">
        <v>37</v>
      </c>
      <c r="CG17" s="56">
        <v>47</v>
      </c>
      <c r="CH17" s="150">
        <v>11</v>
      </c>
      <c r="CI17" s="59">
        <v>39</v>
      </c>
      <c r="CJ17" s="56">
        <v>47</v>
      </c>
      <c r="CL17" s="89">
        <v>11</v>
      </c>
      <c r="CM17" s="59">
        <v>6</v>
      </c>
      <c r="CN17" s="56">
        <v>34</v>
      </c>
      <c r="CP17" s="17">
        <v>10</v>
      </c>
      <c r="CQ17" s="28">
        <v>52</v>
      </c>
      <c r="CR17" s="23">
        <v>51</v>
      </c>
      <c r="CS17" s="29">
        <v>91</v>
      </c>
      <c r="CT17" s="21">
        <v>63</v>
      </c>
      <c r="CU17" s="28">
        <v>69</v>
      </c>
      <c r="CV17" s="23">
        <v>55</v>
      </c>
      <c r="CW17" s="29">
        <v>93</v>
      </c>
      <c r="CX17" s="21">
        <v>64</v>
      </c>
      <c r="CY17" s="28">
        <v>89</v>
      </c>
      <c r="CZ17" s="23">
        <v>62</v>
      </c>
      <c r="DA17" s="29">
        <v>85</v>
      </c>
      <c r="DB17" s="21">
        <v>60</v>
      </c>
      <c r="DD17" s="17">
        <v>11</v>
      </c>
      <c r="DE17" s="28" t="s">
        <v>23</v>
      </c>
      <c r="DF17" s="23" t="s">
        <v>159</v>
      </c>
      <c r="DG17" s="29">
        <v>5</v>
      </c>
      <c r="DH17" s="21">
        <v>33</v>
      </c>
      <c r="DI17" s="28">
        <v>1</v>
      </c>
      <c r="DJ17" s="23">
        <v>28</v>
      </c>
      <c r="DK17" s="29">
        <v>2</v>
      </c>
      <c r="DL17" s="21">
        <v>29</v>
      </c>
      <c r="DM17" s="28">
        <v>1</v>
      </c>
      <c r="DN17" s="23">
        <v>27</v>
      </c>
      <c r="DO17" s="29">
        <v>1</v>
      </c>
      <c r="DP17" s="21">
        <v>27</v>
      </c>
      <c r="DQ17" s="28">
        <v>1</v>
      </c>
      <c r="DR17" s="23">
        <v>25</v>
      </c>
      <c r="DT17" s="60">
        <v>28</v>
      </c>
      <c r="DU17" s="59">
        <v>2</v>
      </c>
      <c r="DV17" s="56">
        <v>30</v>
      </c>
      <c r="DW17" s="57">
        <v>27</v>
      </c>
      <c r="DX17" s="59">
        <v>1</v>
      </c>
      <c r="DY17" s="56">
        <v>25</v>
      </c>
      <c r="DZ17" s="57">
        <v>20</v>
      </c>
      <c r="EA17" s="59">
        <v>1</v>
      </c>
      <c r="EB17" s="56">
        <v>25</v>
      </c>
      <c r="ED17" s="89">
        <v>65</v>
      </c>
      <c r="EE17" s="181" t="s">
        <v>23</v>
      </c>
      <c r="EF17" s="58">
        <v>21</v>
      </c>
      <c r="EH17" s="126">
        <v>11</v>
      </c>
      <c r="EI17" s="111" t="s">
        <v>23</v>
      </c>
      <c r="EJ17" s="112" t="s">
        <v>163</v>
      </c>
      <c r="EK17" s="115" t="s">
        <v>23</v>
      </c>
      <c r="EL17" s="116">
        <v>24</v>
      </c>
      <c r="EM17" s="117">
        <v>1</v>
      </c>
      <c r="EN17" s="118">
        <v>25</v>
      </c>
      <c r="EO17" s="115">
        <v>10</v>
      </c>
      <c r="EP17" s="116">
        <v>37</v>
      </c>
      <c r="EQ17" s="117">
        <v>1</v>
      </c>
      <c r="ER17" s="118">
        <v>26</v>
      </c>
      <c r="ET17" s="30">
        <v>9</v>
      </c>
      <c r="EU17" s="34">
        <v>54</v>
      </c>
      <c r="EV17" s="31">
        <v>51</v>
      </c>
      <c r="EW17" s="143">
        <v>82</v>
      </c>
      <c r="EX17" s="144">
        <v>59</v>
      </c>
      <c r="EY17" s="34">
        <v>53</v>
      </c>
      <c r="EZ17" s="31">
        <v>51</v>
      </c>
      <c r="FA17" s="143">
        <v>91</v>
      </c>
      <c r="FB17" s="144">
        <v>63</v>
      </c>
      <c r="FC17" s="34">
        <v>80</v>
      </c>
      <c r="FD17" s="31">
        <v>58</v>
      </c>
      <c r="FE17" s="143">
        <v>78</v>
      </c>
      <c r="FF17" s="144">
        <v>58</v>
      </c>
      <c r="FG17" s="34">
        <v>96</v>
      </c>
      <c r="FH17" s="31">
        <v>68</v>
      </c>
      <c r="FJ17" s="89">
        <v>11</v>
      </c>
      <c r="FK17" s="59">
        <v>40</v>
      </c>
      <c r="FL17" s="56">
        <v>47</v>
      </c>
      <c r="FM17" s="90">
        <v>11</v>
      </c>
      <c r="FN17" s="59">
        <v>53</v>
      </c>
      <c r="FO17" s="56">
        <v>51</v>
      </c>
      <c r="FP17" s="150">
        <v>11</v>
      </c>
      <c r="FQ17" s="59">
        <v>48</v>
      </c>
      <c r="FR17" s="56">
        <v>49</v>
      </c>
      <c r="FT17" s="89">
        <v>11</v>
      </c>
      <c r="FU17" s="59">
        <v>12</v>
      </c>
      <c r="FV17" s="56">
        <v>38</v>
      </c>
      <c r="FX17" s="17">
        <v>10</v>
      </c>
      <c r="FY17" s="28">
        <v>71</v>
      </c>
      <c r="FZ17" s="23">
        <v>56</v>
      </c>
      <c r="GA17" s="29">
        <v>98</v>
      </c>
      <c r="GB17" s="21">
        <v>71</v>
      </c>
      <c r="GC17" s="28">
        <v>84</v>
      </c>
      <c r="GD17" s="23">
        <v>60</v>
      </c>
      <c r="GE17" s="29">
        <v>97</v>
      </c>
      <c r="GF17" s="21">
        <v>69</v>
      </c>
      <c r="GG17" s="28">
        <v>91</v>
      </c>
      <c r="GH17" s="23">
        <v>63</v>
      </c>
      <c r="GI17" s="29">
        <v>92</v>
      </c>
      <c r="GJ17" s="21">
        <v>64</v>
      </c>
    </row>
    <row r="18" spans="1:192" ht="17">
      <c r="A18" s="281">
        <v>17</v>
      </c>
      <c r="B18" s="290">
        <v>4</v>
      </c>
      <c r="C18" s="290"/>
      <c r="F18" t="s">
        <v>87</v>
      </c>
      <c r="G18" s="287"/>
      <c r="H18" s="287"/>
      <c r="I18" s="287"/>
      <c r="O18" s="215"/>
      <c r="P18" s="215"/>
      <c r="Q18" s="215"/>
      <c r="R18" s="215"/>
      <c r="S18" s="215"/>
      <c r="V18" s="17">
        <v>12</v>
      </c>
      <c r="W18" s="248">
        <v>4</v>
      </c>
      <c r="X18" s="23">
        <v>33</v>
      </c>
      <c r="Y18" s="189">
        <v>10</v>
      </c>
      <c r="Z18" s="21">
        <v>37</v>
      </c>
      <c r="AA18" s="248">
        <v>5</v>
      </c>
      <c r="AB18" s="23">
        <v>33</v>
      </c>
      <c r="AC18" s="189">
        <v>8</v>
      </c>
      <c r="AD18" s="21">
        <v>36</v>
      </c>
      <c r="AE18" s="248">
        <v>4</v>
      </c>
      <c r="AF18" s="23">
        <v>32</v>
      </c>
      <c r="AG18" s="189">
        <v>5</v>
      </c>
      <c r="AH18" s="21">
        <v>33</v>
      </c>
      <c r="AI18" s="248">
        <v>3</v>
      </c>
      <c r="AJ18" s="23">
        <v>32</v>
      </c>
      <c r="AL18" s="60">
        <v>19</v>
      </c>
      <c r="AM18" s="59">
        <v>2</v>
      </c>
      <c r="AN18" s="56">
        <v>29</v>
      </c>
      <c r="AO18" s="57">
        <v>16</v>
      </c>
      <c r="AP18" s="59">
        <v>1</v>
      </c>
      <c r="AQ18" s="56">
        <v>24</v>
      </c>
      <c r="AR18" s="57">
        <v>20</v>
      </c>
      <c r="AS18" s="59">
        <v>1</v>
      </c>
      <c r="AT18" s="56">
        <v>28</v>
      </c>
      <c r="AV18" s="89">
        <v>45</v>
      </c>
      <c r="AW18" s="181">
        <v>1</v>
      </c>
      <c r="AX18" s="58">
        <v>24</v>
      </c>
      <c r="AZ18" s="126">
        <v>12</v>
      </c>
      <c r="BA18" s="117">
        <v>1</v>
      </c>
      <c r="BB18" s="118">
        <v>27</v>
      </c>
      <c r="BC18" s="115">
        <v>2</v>
      </c>
      <c r="BD18" s="116">
        <v>28</v>
      </c>
      <c r="BE18" s="117">
        <v>3</v>
      </c>
      <c r="BF18" s="118">
        <v>32</v>
      </c>
      <c r="BG18" s="115">
        <v>19</v>
      </c>
      <c r="BH18" s="116">
        <v>41</v>
      </c>
      <c r="BI18" s="117">
        <v>5</v>
      </c>
      <c r="BJ18" s="118">
        <v>33</v>
      </c>
      <c r="BL18" s="17">
        <v>10</v>
      </c>
      <c r="BM18" s="28">
        <v>44</v>
      </c>
      <c r="BN18" s="23">
        <v>49</v>
      </c>
      <c r="BO18" s="59">
        <v>68</v>
      </c>
      <c r="BP18" s="58">
        <v>55</v>
      </c>
      <c r="BQ18" s="28">
        <v>44</v>
      </c>
      <c r="BR18" s="23">
        <v>48</v>
      </c>
      <c r="BS18" s="59">
        <v>85</v>
      </c>
      <c r="BT18" s="58">
        <v>60</v>
      </c>
      <c r="BU18" s="28">
        <v>81</v>
      </c>
      <c r="BV18" s="23">
        <v>59</v>
      </c>
      <c r="BW18" s="59">
        <v>75</v>
      </c>
      <c r="BX18" s="58">
        <v>57</v>
      </c>
      <c r="BY18" s="28">
        <v>97</v>
      </c>
      <c r="BZ18" s="23">
        <v>69</v>
      </c>
      <c r="CB18" s="89">
        <v>12</v>
      </c>
      <c r="CC18" s="59">
        <v>25</v>
      </c>
      <c r="CD18" s="56">
        <v>43</v>
      </c>
      <c r="CE18" s="90">
        <v>12</v>
      </c>
      <c r="CF18" s="59">
        <v>40</v>
      </c>
      <c r="CG18" s="56">
        <v>48</v>
      </c>
      <c r="CH18" s="150">
        <v>12</v>
      </c>
      <c r="CI18" s="59">
        <v>41</v>
      </c>
      <c r="CJ18" s="56">
        <v>48</v>
      </c>
      <c r="CL18" s="89">
        <v>12</v>
      </c>
      <c r="CM18" s="59">
        <v>7</v>
      </c>
      <c r="CN18" s="56">
        <v>35</v>
      </c>
      <c r="CP18" s="17">
        <v>11</v>
      </c>
      <c r="CQ18" s="28">
        <v>58</v>
      </c>
      <c r="CR18" s="23">
        <v>52</v>
      </c>
      <c r="CS18" s="29">
        <v>93</v>
      </c>
      <c r="CT18" s="21">
        <v>65</v>
      </c>
      <c r="CU18" s="28">
        <v>73</v>
      </c>
      <c r="CV18" s="23">
        <v>56</v>
      </c>
      <c r="CW18" s="29">
        <v>95</v>
      </c>
      <c r="CX18" s="21">
        <v>66</v>
      </c>
      <c r="CY18" s="28">
        <v>92</v>
      </c>
      <c r="CZ18" s="23">
        <v>64</v>
      </c>
      <c r="DA18" s="29">
        <v>88</v>
      </c>
      <c r="DB18" s="21">
        <v>62</v>
      </c>
      <c r="DD18" s="17">
        <v>12</v>
      </c>
      <c r="DE18" s="28" t="s">
        <v>23</v>
      </c>
      <c r="DF18" s="23">
        <v>22</v>
      </c>
      <c r="DG18" s="29">
        <v>6</v>
      </c>
      <c r="DH18" s="21">
        <v>35</v>
      </c>
      <c r="DI18" s="28">
        <v>2</v>
      </c>
      <c r="DJ18" s="23">
        <v>29</v>
      </c>
      <c r="DK18" s="29">
        <v>3</v>
      </c>
      <c r="DL18" s="21">
        <v>31</v>
      </c>
      <c r="DM18" s="28">
        <v>1</v>
      </c>
      <c r="DN18" s="23">
        <v>27</v>
      </c>
      <c r="DO18" s="29">
        <v>2</v>
      </c>
      <c r="DP18" s="21">
        <v>29</v>
      </c>
      <c r="DQ18" s="28">
        <v>1</v>
      </c>
      <c r="DR18" s="23">
        <v>26</v>
      </c>
      <c r="DT18" s="60">
        <v>29</v>
      </c>
      <c r="DU18" s="59">
        <v>3</v>
      </c>
      <c r="DV18" s="56">
        <v>32</v>
      </c>
      <c r="DW18" s="57">
        <v>28</v>
      </c>
      <c r="DX18" s="59">
        <v>1</v>
      </c>
      <c r="DY18" s="56">
        <v>25</v>
      </c>
      <c r="DZ18" s="57">
        <v>21</v>
      </c>
      <c r="EA18" s="59">
        <v>1</v>
      </c>
      <c r="EB18" s="56">
        <v>25</v>
      </c>
      <c r="ED18" s="89">
        <v>66</v>
      </c>
      <c r="EE18" s="181" t="s">
        <v>23</v>
      </c>
      <c r="EF18" s="58">
        <v>21</v>
      </c>
      <c r="EH18" s="126">
        <v>12</v>
      </c>
      <c r="EI18" s="111" t="s">
        <v>23</v>
      </c>
      <c r="EJ18" s="112" t="s">
        <v>163</v>
      </c>
      <c r="EK18" s="115">
        <v>1</v>
      </c>
      <c r="EL18" s="116">
        <v>25</v>
      </c>
      <c r="EM18" s="117">
        <v>1</v>
      </c>
      <c r="EN18" s="118">
        <v>26</v>
      </c>
      <c r="EO18" s="115">
        <v>13</v>
      </c>
      <c r="EP18" s="116">
        <v>39</v>
      </c>
      <c r="EQ18" s="117">
        <v>1</v>
      </c>
      <c r="ER18" s="118">
        <v>27</v>
      </c>
      <c r="ET18" s="17">
        <v>10</v>
      </c>
      <c r="EU18" s="28">
        <v>62</v>
      </c>
      <c r="EV18" s="23">
        <v>53</v>
      </c>
      <c r="EW18" s="59">
        <v>86</v>
      </c>
      <c r="EX18" s="58">
        <v>61</v>
      </c>
      <c r="EY18" s="28">
        <v>60</v>
      </c>
      <c r="EZ18" s="23">
        <v>52</v>
      </c>
      <c r="FA18" s="59">
        <v>95</v>
      </c>
      <c r="FB18" s="58">
        <v>66</v>
      </c>
      <c r="FC18" s="28">
        <v>85</v>
      </c>
      <c r="FD18" s="23">
        <v>60</v>
      </c>
      <c r="FE18" s="59">
        <v>83</v>
      </c>
      <c r="FF18" s="58">
        <v>60</v>
      </c>
      <c r="FG18" s="28">
        <v>98</v>
      </c>
      <c r="FH18" s="23">
        <v>70</v>
      </c>
      <c r="FJ18" s="89">
        <v>12</v>
      </c>
      <c r="FK18" s="59">
        <v>43</v>
      </c>
      <c r="FL18" s="56">
        <v>48</v>
      </c>
      <c r="FM18" s="90">
        <v>12</v>
      </c>
      <c r="FN18" s="59">
        <v>58</v>
      </c>
      <c r="FO18" s="56">
        <v>52</v>
      </c>
      <c r="FP18" s="150">
        <v>12</v>
      </c>
      <c r="FQ18" s="59">
        <v>51</v>
      </c>
      <c r="FR18" s="56">
        <v>50</v>
      </c>
      <c r="FT18" s="89">
        <v>12</v>
      </c>
      <c r="FU18" s="59">
        <v>14</v>
      </c>
      <c r="FV18" s="56">
        <v>39</v>
      </c>
      <c r="FX18" s="17">
        <v>11</v>
      </c>
      <c r="FY18" s="28">
        <v>77</v>
      </c>
      <c r="FZ18" s="23">
        <v>57</v>
      </c>
      <c r="GA18" s="29">
        <v>99</v>
      </c>
      <c r="GB18" s="21">
        <v>72</v>
      </c>
      <c r="GC18" s="28">
        <v>86</v>
      </c>
      <c r="GD18" s="23">
        <v>61</v>
      </c>
      <c r="GE18" s="29">
        <v>98</v>
      </c>
      <c r="GF18" s="21">
        <v>71</v>
      </c>
      <c r="GG18" s="28">
        <v>94</v>
      </c>
      <c r="GH18" s="23">
        <v>65</v>
      </c>
      <c r="GI18" s="29">
        <v>94</v>
      </c>
      <c r="GJ18" s="21">
        <v>66</v>
      </c>
    </row>
    <row r="19" spans="1:192" ht="17">
      <c r="A19" s="281">
        <v>18</v>
      </c>
      <c r="B19" s="290">
        <v>4</v>
      </c>
      <c r="C19" s="290"/>
      <c r="F19" s="1" t="s">
        <v>31</v>
      </c>
      <c r="G19" s="287">
        <f>IF(M19=N19,K19,"*"&amp;TEXT(FLOOR(K19,0.1),"0.0"))</f>
        <v>224</v>
      </c>
      <c r="H19" s="287" t="str">
        <f t="shared" si="1"/>
        <v>&gt;99</v>
      </c>
      <c r="I19" s="287" t="str">
        <f t="shared" si="1"/>
        <v>&gt;77</v>
      </c>
      <c r="K19">
        <f t="shared" ref="K19" si="4">L19*N19/M19</f>
        <v>224</v>
      </c>
      <c r="L19">
        <f>SUM(L14:L16)</f>
        <v>224</v>
      </c>
      <c r="M19">
        <f>M14+M15+M16</f>
        <v>56</v>
      </c>
      <c r="N19">
        <v>56</v>
      </c>
      <c r="O19" s="215" t="str">
        <f>AW1</f>
        <v>&gt;99</v>
      </c>
      <c r="P19" s="215" t="str">
        <f>AX1</f>
        <v>&gt;79</v>
      </c>
      <c r="Q19" s="215"/>
      <c r="R19" s="215" t="str">
        <f>EE1</f>
        <v>&gt;99</v>
      </c>
      <c r="S19" s="215" t="str">
        <f>EF1</f>
        <v>&gt;77</v>
      </c>
      <c r="V19" s="17">
        <v>13</v>
      </c>
      <c r="W19" s="248">
        <v>6</v>
      </c>
      <c r="X19" s="23">
        <v>34</v>
      </c>
      <c r="Y19" s="189">
        <v>13</v>
      </c>
      <c r="Z19" s="21">
        <v>39</v>
      </c>
      <c r="AA19" s="248">
        <v>6</v>
      </c>
      <c r="AB19" s="23">
        <v>34</v>
      </c>
      <c r="AC19" s="189">
        <v>10</v>
      </c>
      <c r="AD19" s="21">
        <v>37</v>
      </c>
      <c r="AE19" s="248">
        <v>5</v>
      </c>
      <c r="AF19" s="23">
        <v>34</v>
      </c>
      <c r="AG19" s="189">
        <v>6</v>
      </c>
      <c r="AH19" s="21">
        <v>34</v>
      </c>
      <c r="AI19" s="248">
        <v>4</v>
      </c>
      <c r="AJ19" s="23">
        <v>32</v>
      </c>
      <c r="AL19" s="60">
        <v>20</v>
      </c>
      <c r="AM19" s="59">
        <v>3</v>
      </c>
      <c r="AN19" s="56">
        <v>30</v>
      </c>
      <c r="AO19" s="57">
        <v>17</v>
      </c>
      <c r="AP19" s="59">
        <v>1</v>
      </c>
      <c r="AQ19" s="56">
        <v>25</v>
      </c>
      <c r="AR19" s="57">
        <v>21</v>
      </c>
      <c r="AS19" s="59">
        <v>2</v>
      </c>
      <c r="AT19" s="56">
        <v>29</v>
      </c>
      <c r="AV19" s="89">
        <v>46</v>
      </c>
      <c r="AW19" s="181">
        <v>1</v>
      </c>
      <c r="AX19" s="58">
        <v>25</v>
      </c>
      <c r="AZ19" s="126">
        <v>13</v>
      </c>
      <c r="BA19" s="117">
        <v>1</v>
      </c>
      <c r="BB19" s="118">
        <v>28</v>
      </c>
      <c r="BC19" s="115">
        <v>2</v>
      </c>
      <c r="BD19" s="116">
        <v>29</v>
      </c>
      <c r="BE19" s="117">
        <v>5</v>
      </c>
      <c r="BF19" s="118">
        <v>33</v>
      </c>
      <c r="BG19" s="115">
        <v>23</v>
      </c>
      <c r="BH19" s="116">
        <v>43</v>
      </c>
      <c r="BI19" s="117">
        <v>6</v>
      </c>
      <c r="BJ19" s="118">
        <v>34</v>
      </c>
      <c r="BL19" s="17">
        <v>11</v>
      </c>
      <c r="BM19" s="28">
        <v>52</v>
      </c>
      <c r="BN19" s="23">
        <v>50</v>
      </c>
      <c r="BO19" s="59">
        <v>73</v>
      </c>
      <c r="BP19" s="58">
        <v>56</v>
      </c>
      <c r="BQ19" s="28">
        <v>51</v>
      </c>
      <c r="BR19" s="23">
        <v>50</v>
      </c>
      <c r="BS19" s="59">
        <v>89</v>
      </c>
      <c r="BT19" s="58">
        <v>62</v>
      </c>
      <c r="BU19" s="28">
        <v>86</v>
      </c>
      <c r="BV19" s="23">
        <v>61</v>
      </c>
      <c r="BW19" s="59">
        <v>79</v>
      </c>
      <c r="BX19" s="58">
        <v>58</v>
      </c>
      <c r="BY19" s="28">
        <v>98</v>
      </c>
      <c r="BZ19" s="23">
        <v>71</v>
      </c>
      <c r="CB19" s="89">
        <v>13</v>
      </c>
      <c r="CC19" s="59">
        <v>28</v>
      </c>
      <c r="CD19" s="56">
        <v>44</v>
      </c>
      <c r="CE19" s="90">
        <v>13</v>
      </c>
      <c r="CF19" s="59">
        <v>44</v>
      </c>
      <c r="CG19" s="56">
        <v>49</v>
      </c>
      <c r="CH19" s="150">
        <v>13</v>
      </c>
      <c r="CI19" s="59">
        <v>44</v>
      </c>
      <c r="CJ19" s="56">
        <v>48</v>
      </c>
      <c r="CL19" s="89">
        <v>13</v>
      </c>
      <c r="CM19" s="59">
        <v>7</v>
      </c>
      <c r="CN19" s="56">
        <v>36</v>
      </c>
      <c r="CP19" s="17">
        <v>12</v>
      </c>
      <c r="CQ19" s="28">
        <v>63</v>
      </c>
      <c r="CR19" s="23">
        <v>53</v>
      </c>
      <c r="CS19" s="29">
        <v>95</v>
      </c>
      <c r="CT19" s="21">
        <v>66</v>
      </c>
      <c r="CU19" s="28">
        <v>77</v>
      </c>
      <c r="CV19" s="23">
        <v>57</v>
      </c>
      <c r="CW19" s="29">
        <v>96</v>
      </c>
      <c r="CX19" s="21">
        <v>68</v>
      </c>
      <c r="CY19" s="28">
        <v>94</v>
      </c>
      <c r="CZ19" s="23">
        <v>66</v>
      </c>
      <c r="DA19" s="29">
        <v>92</v>
      </c>
      <c r="DB19" s="21">
        <v>64</v>
      </c>
      <c r="DD19" s="17">
        <v>13</v>
      </c>
      <c r="DE19" s="28">
        <v>1</v>
      </c>
      <c r="DF19" s="23">
        <v>24</v>
      </c>
      <c r="DG19" s="29">
        <v>7</v>
      </c>
      <c r="DH19" s="21">
        <v>36</v>
      </c>
      <c r="DI19" s="28">
        <v>2</v>
      </c>
      <c r="DJ19" s="23">
        <v>30</v>
      </c>
      <c r="DK19" s="29">
        <v>4</v>
      </c>
      <c r="DL19" s="21">
        <v>32</v>
      </c>
      <c r="DM19" s="28">
        <v>2</v>
      </c>
      <c r="DN19" s="23">
        <v>29</v>
      </c>
      <c r="DO19" s="29">
        <v>3</v>
      </c>
      <c r="DP19" s="21">
        <v>30</v>
      </c>
      <c r="DQ19" s="28">
        <v>1</v>
      </c>
      <c r="DR19" s="23">
        <v>26</v>
      </c>
      <c r="DT19" s="60">
        <v>30</v>
      </c>
      <c r="DU19" s="59">
        <v>5</v>
      </c>
      <c r="DV19" s="56">
        <v>33</v>
      </c>
      <c r="DW19" s="57">
        <v>29</v>
      </c>
      <c r="DX19" s="59">
        <v>1</v>
      </c>
      <c r="DY19" s="56">
        <v>26</v>
      </c>
      <c r="DZ19" s="57">
        <v>22</v>
      </c>
      <c r="EA19" s="59">
        <v>1</v>
      </c>
      <c r="EB19" s="56">
        <v>25</v>
      </c>
      <c r="ED19" s="89">
        <v>67</v>
      </c>
      <c r="EE19" s="181" t="s">
        <v>23</v>
      </c>
      <c r="EF19" s="58">
        <v>21</v>
      </c>
      <c r="EH19" s="126">
        <v>13</v>
      </c>
      <c r="EI19" s="117" t="s">
        <v>23</v>
      </c>
      <c r="EJ19" s="118">
        <v>19</v>
      </c>
      <c r="EK19" s="115">
        <v>1</v>
      </c>
      <c r="EL19" s="116">
        <v>25</v>
      </c>
      <c r="EM19" s="117">
        <v>1</v>
      </c>
      <c r="EN19" s="118">
        <v>27</v>
      </c>
      <c r="EO19" s="115">
        <v>17</v>
      </c>
      <c r="EP19" s="116">
        <v>40</v>
      </c>
      <c r="EQ19" s="117">
        <v>2</v>
      </c>
      <c r="ER19" s="118">
        <v>29</v>
      </c>
      <c r="ET19" s="17">
        <v>11</v>
      </c>
      <c r="EU19" s="28">
        <v>70</v>
      </c>
      <c r="EV19" s="23">
        <v>55</v>
      </c>
      <c r="EW19" s="59">
        <v>89</v>
      </c>
      <c r="EX19" s="58">
        <v>62</v>
      </c>
      <c r="EY19" s="28">
        <v>68</v>
      </c>
      <c r="EZ19" s="23">
        <v>55</v>
      </c>
      <c r="FA19" s="59">
        <v>96</v>
      </c>
      <c r="FB19" s="58">
        <v>67</v>
      </c>
      <c r="FC19" s="28">
        <v>90</v>
      </c>
      <c r="FD19" s="23">
        <v>63</v>
      </c>
      <c r="FE19" s="59">
        <v>88</v>
      </c>
      <c r="FF19" s="58">
        <v>62</v>
      </c>
      <c r="FG19" s="28">
        <v>99</v>
      </c>
      <c r="FH19" s="23">
        <v>72</v>
      </c>
      <c r="FJ19" s="89">
        <v>13</v>
      </c>
      <c r="FK19" s="59">
        <v>47</v>
      </c>
      <c r="FL19" s="56">
        <v>49</v>
      </c>
      <c r="FM19" s="90">
        <v>13</v>
      </c>
      <c r="FN19" s="59">
        <v>63</v>
      </c>
      <c r="FO19" s="56">
        <v>53</v>
      </c>
      <c r="FP19" s="150">
        <v>13</v>
      </c>
      <c r="FQ19" s="59">
        <v>54</v>
      </c>
      <c r="FR19" s="56">
        <v>51</v>
      </c>
      <c r="FT19" s="89">
        <v>13</v>
      </c>
      <c r="FU19" s="59">
        <v>14</v>
      </c>
      <c r="FV19" s="56">
        <v>39</v>
      </c>
      <c r="FX19" s="17">
        <v>12</v>
      </c>
      <c r="FY19" s="28">
        <v>81</v>
      </c>
      <c r="FZ19" s="23">
        <v>59</v>
      </c>
      <c r="GA19" s="29">
        <v>99</v>
      </c>
      <c r="GB19" s="21">
        <v>75</v>
      </c>
      <c r="GC19" s="28">
        <v>89</v>
      </c>
      <c r="GD19" s="23">
        <v>62</v>
      </c>
      <c r="GE19" s="29">
        <v>99</v>
      </c>
      <c r="GF19" s="21">
        <v>72</v>
      </c>
      <c r="GG19" s="28">
        <v>96</v>
      </c>
      <c r="GH19" s="23">
        <v>67</v>
      </c>
      <c r="GI19" s="29">
        <v>96</v>
      </c>
      <c r="GJ19" s="21">
        <v>67</v>
      </c>
    </row>
    <row r="20" spans="1:192" ht="17" thickBot="1">
      <c r="A20" s="281">
        <v>19</v>
      </c>
      <c r="B20" s="290">
        <v>4</v>
      </c>
      <c r="C20" s="290"/>
      <c r="G20" s="287"/>
      <c r="H20" s="287"/>
      <c r="I20" s="287"/>
      <c r="O20" s="215"/>
      <c r="P20" s="215"/>
      <c r="Q20" s="215"/>
      <c r="R20" s="215"/>
      <c r="S20" s="215"/>
      <c r="V20" s="30">
        <v>14</v>
      </c>
      <c r="W20" s="34">
        <v>7</v>
      </c>
      <c r="X20" s="31">
        <v>35</v>
      </c>
      <c r="Y20" s="32">
        <v>16</v>
      </c>
      <c r="Z20" s="33">
        <v>40</v>
      </c>
      <c r="AA20" s="34">
        <v>7</v>
      </c>
      <c r="AB20" s="31">
        <v>35</v>
      </c>
      <c r="AC20" s="32">
        <v>13</v>
      </c>
      <c r="AD20" s="33">
        <v>39</v>
      </c>
      <c r="AE20" s="34">
        <v>7</v>
      </c>
      <c r="AF20" s="31">
        <v>35</v>
      </c>
      <c r="AG20" s="32">
        <v>7</v>
      </c>
      <c r="AH20" s="33">
        <v>35</v>
      </c>
      <c r="AI20" s="34">
        <v>5</v>
      </c>
      <c r="AJ20" s="31">
        <v>34</v>
      </c>
      <c r="AL20" s="60">
        <v>21</v>
      </c>
      <c r="AM20" s="59">
        <v>3</v>
      </c>
      <c r="AN20" s="56">
        <v>31</v>
      </c>
      <c r="AO20" s="57">
        <v>18</v>
      </c>
      <c r="AP20" s="59">
        <v>1</v>
      </c>
      <c r="AQ20" s="56">
        <v>26</v>
      </c>
      <c r="AR20" s="57">
        <v>22</v>
      </c>
      <c r="AS20" s="59">
        <v>2</v>
      </c>
      <c r="AT20" s="56">
        <v>30</v>
      </c>
      <c r="AV20" s="89">
        <v>47</v>
      </c>
      <c r="AW20" s="181">
        <v>1</v>
      </c>
      <c r="AX20" s="58">
        <v>25</v>
      </c>
      <c r="AZ20" s="127">
        <v>14</v>
      </c>
      <c r="BA20" s="119">
        <v>2</v>
      </c>
      <c r="BB20" s="120">
        <v>28</v>
      </c>
      <c r="BC20" s="128">
        <v>2</v>
      </c>
      <c r="BD20" s="125">
        <v>29</v>
      </c>
      <c r="BE20" s="119">
        <v>6</v>
      </c>
      <c r="BF20" s="120">
        <v>35</v>
      </c>
      <c r="BG20" s="128">
        <v>28</v>
      </c>
      <c r="BH20" s="125">
        <v>44</v>
      </c>
      <c r="BI20" s="119">
        <v>8</v>
      </c>
      <c r="BJ20" s="120">
        <v>36</v>
      </c>
      <c r="BL20" s="17">
        <v>12</v>
      </c>
      <c r="BM20" s="28">
        <v>57</v>
      </c>
      <c r="BN20" s="23">
        <v>52</v>
      </c>
      <c r="BO20" s="59">
        <v>77</v>
      </c>
      <c r="BP20" s="58">
        <v>57</v>
      </c>
      <c r="BQ20" s="28">
        <v>57</v>
      </c>
      <c r="BR20" s="23">
        <v>52</v>
      </c>
      <c r="BS20" s="59">
        <v>91</v>
      </c>
      <c r="BT20" s="58">
        <v>63</v>
      </c>
      <c r="BU20" s="28">
        <v>91</v>
      </c>
      <c r="BV20" s="23">
        <v>63</v>
      </c>
      <c r="BW20" s="59">
        <v>83</v>
      </c>
      <c r="BX20" s="58">
        <v>59</v>
      </c>
      <c r="BY20" s="28">
        <v>98</v>
      </c>
      <c r="BZ20" s="23">
        <v>71</v>
      </c>
      <c r="CB20" s="151">
        <v>14</v>
      </c>
      <c r="CC20" s="66">
        <v>32</v>
      </c>
      <c r="CD20" s="63">
        <v>45</v>
      </c>
      <c r="CE20" s="149">
        <v>14</v>
      </c>
      <c r="CF20" s="66">
        <v>48</v>
      </c>
      <c r="CG20" s="63">
        <v>49</v>
      </c>
      <c r="CH20" s="153">
        <v>14</v>
      </c>
      <c r="CI20" s="66">
        <v>47</v>
      </c>
      <c r="CJ20" s="63">
        <v>49</v>
      </c>
      <c r="CL20" s="91">
        <v>14</v>
      </c>
      <c r="CM20" s="94">
        <v>8</v>
      </c>
      <c r="CN20" s="92">
        <v>36</v>
      </c>
      <c r="CP20" s="17">
        <v>13</v>
      </c>
      <c r="CQ20" s="28">
        <v>68</v>
      </c>
      <c r="CR20" s="23">
        <v>55</v>
      </c>
      <c r="CS20" s="29">
        <v>97</v>
      </c>
      <c r="CT20" s="21">
        <v>68</v>
      </c>
      <c r="CU20" s="28">
        <v>80</v>
      </c>
      <c r="CV20" s="23">
        <v>58</v>
      </c>
      <c r="CW20" s="29">
        <v>97</v>
      </c>
      <c r="CX20" s="21">
        <v>69</v>
      </c>
      <c r="CY20" s="28">
        <v>96</v>
      </c>
      <c r="CZ20" s="23">
        <v>68</v>
      </c>
      <c r="DA20" s="29">
        <v>94</v>
      </c>
      <c r="DB20" s="21">
        <v>65</v>
      </c>
      <c r="DD20" s="30">
        <v>14</v>
      </c>
      <c r="DE20" s="34">
        <v>1</v>
      </c>
      <c r="DF20" s="31">
        <v>26</v>
      </c>
      <c r="DG20" s="32">
        <v>9</v>
      </c>
      <c r="DH20" s="33">
        <v>37</v>
      </c>
      <c r="DI20" s="34">
        <v>3</v>
      </c>
      <c r="DJ20" s="31">
        <v>32</v>
      </c>
      <c r="DK20" s="32">
        <v>5</v>
      </c>
      <c r="DL20" s="33">
        <v>34</v>
      </c>
      <c r="DM20" s="34">
        <v>2</v>
      </c>
      <c r="DN20" s="31">
        <v>30</v>
      </c>
      <c r="DO20" s="32">
        <v>3</v>
      </c>
      <c r="DP20" s="33">
        <v>32</v>
      </c>
      <c r="DQ20" s="34">
        <v>1</v>
      </c>
      <c r="DR20" s="31">
        <v>28</v>
      </c>
      <c r="DT20" s="60">
        <v>31</v>
      </c>
      <c r="DU20" s="59">
        <v>6</v>
      </c>
      <c r="DV20" s="56">
        <v>34</v>
      </c>
      <c r="DW20" s="57">
        <v>30</v>
      </c>
      <c r="DX20" s="59">
        <v>1</v>
      </c>
      <c r="DY20" s="56">
        <v>26</v>
      </c>
      <c r="DZ20" s="57">
        <v>23</v>
      </c>
      <c r="EA20" s="59">
        <v>1</v>
      </c>
      <c r="EB20" s="56">
        <v>25</v>
      </c>
      <c r="ED20" s="89">
        <v>68</v>
      </c>
      <c r="EE20" s="181" t="s">
        <v>23</v>
      </c>
      <c r="EF20" s="58">
        <v>21</v>
      </c>
      <c r="EH20" s="127">
        <v>14</v>
      </c>
      <c r="EI20" s="119" t="s">
        <v>23</v>
      </c>
      <c r="EJ20" s="120">
        <v>22</v>
      </c>
      <c r="EK20" s="128">
        <v>1</v>
      </c>
      <c r="EL20" s="125">
        <v>26</v>
      </c>
      <c r="EM20" s="119">
        <v>2</v>
      </c>
      <c r="EN20" s="120">
        <v>29</v>
      </c>
      <c r="EO20" s="128">
        <v>22</v>
      </c>
      <c r="EP20" s="125">
        <v>42</v>
      </c>
      <c r="EQ20" s="119">
        <v>3</v>
      </c>
      <c r="ER20" s="120">
        <v>31</v>
      </c>
      <c r="ET20" s="17">
        <v>12</v>
      </c>
      <c r="EU20" s="28">
        <v>76</v>
      </c>
      <c r="EV20" s="23">
        <v>57</v>
      </c>
      <c r="EW20" s="59">
        <v>91</v>
      </c>
      <c r="EX20" s="58">
        <v>64</v>
      </c>
      <c r="EY20" s="28">
        <v>73</v>
      </c>
      <c r="EZ20" s="23">
        <v>56</v>
      </c>
      <c r="FA20" s="59">
        <v>96</v>
      </c>
      <c r="FB20" s="58">
        <v>68</v>
      </c>
      <c r="FC20" s="28">
        <v>93</v>
      </c>
      <c r="FD20" s="23">
        <v>65</v>
      </c>
      <c r="FE20" s="59">
        <v>90</v>
      </c>
      <c r="FF20" s="58">
        <v>63</v>
      </c>
      <c r="FG20" s="28">
        <v>99</v>
      </c>
      <c r="FH20" s="23">
        <v>74</v>
      </c>
      <c r="FJ20" s="151">
        <v>14</v>
      </c>
      <c r="FK20" s="66">
        <v>51</v>
      </c>
      <c r="FL20" s="63">
        <v>50</v>
      </c>
      <c r="FM20" s="149">
        <v>14</v>
      </c>
      <c r="FN20" s="66">
        <v>67</v>
      </c>
      <c r="FO20" s="63">
        <v>55</v>
      </c>
      <c r="FP20" s="153">
        <v>14</v>
      </c>
      <c r="FQ20" s="66">
        <v>58</v>
      </c>
      <c r="FR20" s="63">
        <v>52</v>
      </c>
      <c r="FT20" s="91">
        <v>14</v>
      </c>
      <c r="FU20" s="94">
        <v>16</v>
      </c>
      <c r="FV20" s="92">
        <v>40</v>
      </c>
      <c r="FX20" s="17">
        <v>13</v>
      </c>
      <c r="FY20" s="28">
        <v>84</v>
      </c>
      <c r="FZ20" s="23">
        <v>60</v>
      </c>
      <c r="GA20" s="29" t="s">
        <v>32</v>
      </c>
      <c r="GB20" s="21">
        <v>78</v>
      </c>
      <c r="GC20" s="28">
        <v>91</v>
      </c>
      <c r="GD20" s="23">
        <v>64</v>
      </c>
      <c r="GE20" s="29">
        <v>99</v>
      </c>
      <c r="GF20" s="21">
        <v>74</v>
      </c>
      <c r="GG20" s="28">
        <v>97</v>
      </c>
      <c r="GH20" s="23">
        <v>69</v>
      </c>
      <c r="GI20" s="29">
        <v>97</v>
      </c>
      <c r="GJ20" s="21">
        <v>68</v>
      </c>
    </row>
    <row r="21" spans="1:192" ht="18" thickBot="1">
      <c r="A21" s="281">
        <v>20</v>
      </c>
      <c r="B21" s="292">
        <v>4</v>
      </c>
      <c r="C21" s="292"/>
      <c r="F21" t="s">
        <v>72</v>
      </c>
      <c r="G21" s="287"/>
      <c r="H21" s="287"/>
      <c r="I21" s="287"/>
      <c r="O21" s="215"/>
      <c r="P21" s="215"/>
      <c r="Q21" s="215"/>
      <c r="R21" s="215"/>
      <c r="S21" s="215"/>
      <c r="V21" s="17">
        <v>15</v>
      </c>
      <c r="W21" s="248">
        <v>9</v>
      </c>
      <c r="X21" s="23">
        <v>37</v>
      </c>
      <c r="Y21" s="189">
        <v>19</v>
      </c>
      <c r="Z21" s="21">
        <v>41</v>
      </c>
      <c r="AA21" s="248">
        <v>9</v>
      </c>
      <c r="AB21" s="23">
        <v>36</v>
      </c>
      <c r="AC21" s="189">
        <v>17</v>
      </c>
      <c r="AD21" s="21">
        <v>40</v>
      </c>
      <c r="AE21" s="248">
        <v>8</v>
      </c>
      <c r="AF21" s="23">
        <v>36</v>
      </c>
      <c r="AG21" s="189">
        <v>9</v>
      </c>
      <c r="AH21" s="21">
        <v>37</v>
      </c>
      <c r="AI21" s="248">
        <v>6</v>
      </c>
      <c r="AJ21" s="23">
        <v>35</v>
      </c>
      <c r="AL21" s="62">
        <v>22</v>
      </c>
      <c r="AM21" s="66">
        <v>3</v>
      </c>
      <c r="AN21" s="63">
        <v>32</v>
      </c>
      <c r="AO21" s="64">
        <v>19</v>
      </c>
      <c r="AP21" s="66">
        <v>1</v>
      </c>
      <c r="AQ21" s="63">
        <v>26</v>
      </c>
      <c r="AR21" s="64">
        <v>23</v>
      </c>
      <c r="AS21" s="66">
        <v>3</v>
      </c>
      <c r="AT21" s="63">
        <v>31</v>
      </c>
      <c r="AV21" s="91">
        <v>48</v>
      </c>
      <c r="AW21" s="94">
        <v>1</v>
      </c>
      <c r="AX21" s="96">
        <v>25</v>
      </c>
      <c r="AZ21" s="126">
        <v>15</v>
      </c>
      <c r="BA21" s="117">
        <v>2</v>
      </c>
      <c r="BB21" s="118">
        <v>29</v>
      </c>
      <c r="BC21" s="115">
        <v>2</v>
      </c>
      <c r="BD21" s="116">
        <v>30</v>
      </c>
      <c r="BE21" s="117">
        <v>8</v>
      </c>
      <c r="BF21" s="118">
        <v>36</v>
      </c>
      <c r="BG21" s="115">
        <v>40</v>
      </c>
      <c r="BH21" s="116">
        <v>47</v>
      </c>
      <c r="BI21" s="117">
        <v>11</v>
      </c>
      <c r="BJ21" s="118">
        <v>38</v>
      </c>
      <c r="BL21" s="17">
        <v>13</v>
      </c>
      <c r="BM21" s="28">
        <v>61</v>
      </c>
      <c r="BN21" s="23">
        <v>53</v>
      </c>
      <c r="BO21" s="59">
        <v>80</v>
      </c>
      <c r="BP21" s="58">
        <v>59</v>
      </c>
      <c r="BQ21" s="28">
        <v>62</v>
      </c>
      <c r="BR21" s="23">
        <v>53</v>
      </c>
      <c r="BS21" s="59">
        <v>93</v>
      </c>
      <c r="BT21" s="58">
        <v>65</v>
      </c>
      <c r="BU21" s="28">
        <v>93</v>
      </c>
      <c r="BV21" s="23">
        <v>65</v>
      </c>
      <c r="BW21" s="59">
        <v>86</v>
      </c>
      <c r="BX21" s="58">
        <v>61</v>
      </c>
      <c r="BY21" s="28">
        <v>99</v>
      </c>
      <c r="BZ21" s="23">
        <v>72</v>
      </c>
      <c r="CB21" s="89">
        <v>15</v>
      </c>
      <c r="CC21" s="59">
        <v>36</v>
      </c>
      <c r="CD21" s="56">
        <v>47</v>
      </c>
      <c r="CE21" s="90">
        <v>15</v>
      </c>
      <c r="CF21" s="59">
        <v>51</v>
      </c>
      <c r="CG21" s="56">
        <v>50</v>
      </c>
      <c r="CH21" s="150">
        <v>15</v>
      </c>
      <c r="CI21" s="59">
        <v>50</v>
      </c>
      <c r="CJ21" s="56">
        <v>50</v>
      </c>
      <c r="CL21" s="89">
        <v>15</v>
      </c>
      <c r="CM21" s="59">
        <v>9</v>
      </c>
      <c r="CN21" s="56">
        <v>37</v>
      </c>
      <c r="CP21" s="30">
        <v>14</v>
      </c>
      <c r="CQ21" s="34">
        <v>73</v>
      </c>
      <c r="CR21" s="31">
        <v>56</v>
      </c>
      <c r="CS21" s="32">
        <v>98</v>
      </c>
      <c r="CT21" s="33">
        <v>70</v>
      </c>
      <c r="CU21" s="34">
        <v>84</v>
      </c>
      <c r="CV21" s="31">
        <v>60</v>
      </c>
      <c r="CW21" s="32">
        <v>98</v>
      </c>
      <c r="CX21" s="33">
        <v>70</v>
      </c>
      <c r="CY21" s="34">
        <v>98</v>
      </c>
      <c r="CZ21" s="31">
        <v>70</v>
      </c>
      <c r="DA21" s="32">
        <v>96</v>
      </c>
      <c r="DB21" s="33">
        <v>67</v>
      </c>
      <c r="DD21" s="17">
        <v>15</v>
      </c>
      <c r="DE21" s="28">
        <v>2</v>
      </c>
      <c r="DF21" s="23">
        <v>30</v>
      </c>
      <c r="DG21" s="29">
        <v>11</v>
      </c>
      <c r="DH21" s="21">
        <v>38</v>
      </c>
      <c r="DI21" s="28">
        <v>5</v>
      </c>
      <c r="DJ21" s="23">
        <v>33</v>
      </c>
      <c r="DK21" s="29">
        <v>7</v>
      </c>
      <c r="DL21" s="21">
        <v>35</v>
      </c>
      <c r="DM21" s="28">
        <v>3</v>
      </c>
      <c r="DN21" s="23">
        <v>32</v>
      </c>
      <c r="DO21" s="29">
        <v>5</v>
      </c>
      <c r="DP21" s="21">
        <v>33</v>
      </c>
      <c r="DQ21" s="28">
        <v>2</v>
      </c>
      <c r="DR21" s="23">
        <v>29</v>
      </c>
      <c r="DT21" s="62">
        <v>32</v>
      </c>
      <c r="DU21" s="66">
        <v>7</v>
      </c>
      <c r="DV21" s="63">
        <v>35</v>
      </c>
      <c r="DW21" s="64">
        <v>31</v>
      </c>
      <c r="DX21" s="66">
        <v>1</v>
      </c>
      <c r="DY21" s="63">
        <v>26</v>
      </c>
      <c r="DZ21" s="64">
        <v>24</v>
      </c>
      <c r="EA21" s="66">
        <v>1</v>
      </c>
      <c r="EB21" s="63">
        <v>25</v>
      </c>
      <c r="ED21" s="91">
        <v>69</v>
      </c>
      <c r="EE21" s="94" t="s">
        <v>23</v>
      </c>
      <c r="EF21" s="96">
        <v>21</v>
      </c>
      <c r="EH21" s="126">
        <v>15</v>
      </c>
      <c r="EI21" s="117" t="s">
        <v>23</v>
      </c>
      <c r="EJ21" s="118">
        <v>24</v>
      </c>
      <c r="EK21" s="115">
        <v>1</v>
      </c>
      <c r="EL21" s="116">
        <v>26</v>
      </c>
      <c r="EM21" s="117">
        <v>2</v>
      </c>
      <c r="EN21" s="118">
        <v>30</v>
      </c>
      <c r="EO21" s="115">
        <v>33</v>
      </c>
      <c r="EP21" s="116">
        <v>46</v>
      </c>
      <c r="EQ21" s="117">
        <v>4</v>
      </c>
      <c r="ER21" s="118">
        <v>33</v>
      </c>
      <c r="ET21" s="17">
        <v>13</v>
      </c>
      <c r="EU21" s="28">
        <v>79</v>
      </c>
      <c r="EV21" s="23">
        <v>58</v>
      </c>
      <c r="EW21" s="59">
        <v>93</v>
      </c>
      <c r="EX21" s="58">
        <v>65</v>
      </c>
      <c r="EY21" s="28">
        <v>77</v>
      </c>
      <c r="EZ21" s="23">
        <v>57</v>
      </c>
      <c r="FA21" s="59">
        <v>97</v>
      </c>
      <c r="FB21" s="58">
        <v>69</v>
      </c>
      <c r="FC21" s="28">
        <v>95</v>
      </c>
      <c r="FD21" s="23">
        <v>66</v>
      </c>
      <c r="FE21" s="59">
        <v>92</v>
      </c>
      <c r="FF21" s="58">
        <v>64</v>
      </c>
      <c r="FG21" s="28" t="s">
        <v>32</v>
      </c>
      <c r="FH21" s="23">
        <v>76</v>
      </c>
      <c r="FJ21" s="89">
        <v>15</v>
      </c>
      <c r="FK21" s="59">
        <v>56</v>
      </c>
      <c r="FL21" s="56">
        <v>51</v>
      </c>
      <c r="FM21" s="90">
        <v>15</v>
      </c>
      <c r="FN21" s="59">
        <v>71</v>
      </c>
      <c r="FO21" s="56">
        <v>55</v>
      </c>
      <c r="FP21" s="150">
        <v>15</v>
      </c>
      <c r="FQ21" s="59">
        <v>60</v>
      </c>
      <c r="FR21" s="56">
        <v>53</v>
      </c>
      <c r="FT21" s="89">
        <v>15</v>
      </c>
      <c r="FU21" s="59">
        <v>17</v>
      </c>
      <c r="FV21" s="56">
        <v>40</v>
      </c>
      <c r="FX21" s="30">
        <v>14</v>
      </c>
      <c r="FY21" s="34">
        <v>88</v>
      </c>
      <c r="FZ21" s="31">
        <v>62</v>
      </c>
      <c r="GA21" s="32" t="s">
        <v>32</v>
      </c>
      <c r="GB21" s="33">
        <v>81</v>
      </c>
      <c r="GC21" s="34">
        <v>93</v>
      </c>
      <c r="GD21" s="31">
        <v>65</v>
      </c>
      <c r="GE21" s="32">
        <v>99</v>
      </c>
      <c r="GF21" s="33">
        <v>74</v>
      </c>
      <c r="GG21" s="34">
        <v>98</v>
      </c>
      <c r="GH21" s="31">
        <v>70</v>
      </c>
      <c r="GI21" s="32">
        <v>98</v>
      </c>
      <c r="GJ21" s="33">
        <v>70</v>
      </c>
    </row>
    <row r="22" spans="1:192" ht="17">
      <c r="A22" s="281">
        <v>21</v>
      </c>
      <c r="B22" s="288">
        <v>4</v>
      </c>
      <c r="C22" s="290"/>
      <c r="F22" t="s">
        <v>73</v>
      </c>
      <c r="G22" s="287">
        <f>IF(M22=N22,K22,"*"&amp;TEXT(FLOOR(K22,0.1),"0.0"))</f>
        <v>52</v>
      </c>
      <c r="H22" s="287">
        <f t="shared" si="1"/>
        <v>99</v>
      </c>
      <c r="I22" s="287">
        <f t="shared" si="1"/>
        <v>75</v>
      </c>
      <c r="K22">
        <f t="shared" ref="K22:K26" si="5">L22*N22/M22</f>
        <v>52</v>
      </c>
      <c r="L22">
        <f>B5+B7+B8+B10+SUM(B12:B17)+B35+B45+B49</f>
        <v>52</v>
      </c>
      <c r="M22">
        <f>COUNTA(B5,B7,B8,B10,B12:B17,B35,B45,B49)</f>
        <v>13</v>
      </c>
      <c r="N22">
        <v>13</v>
      </c>
      <c r="O22" s="215" t="str">
        <f>BA1</f>
        <v>&gt;99</v>
      </c>
      <c r="P22" s="215">
        <f>BB1</f>
        <v>77</v>
      </c>
      <c r="Q22" s="215"/>
      <c r="R22" s="215">
        <f>EI1</f>
        <v>99</v>
      </c>
      <c r="S22" s="215">
        <f>EJ1</f>
        <v>75</v>
      </c>
      <c r="V22" s="17">
        <v>16</v>
      </c>
      <c r="W22" s="248">
        <v>12</v>
      </c>
      <c r="X22" s="23">
        <v>38</v>
      </c>
      <c r="Y22" s="189">
        <v>25</v>
      </c>
      <c r="Z22" s="21">
        <v>43</v>
      </c>
      <c r="AA22" s="248">
        <v>11</v>
      </c>
      <c r="AB22" s="23">
        <v>38</v>
      </c>
      <c r="AC22" s="189">
        <v>21</v>
      </c>
      <c r="AD22" s="21">
        <v>42</v>
      </c>
      <c r="AE22" s="248">
        <v>10</v>
      </c>
      <c r="AF22" s="23">
        <v>37</v>
      </c>
      <c r="AG22" s="189">
        <v>12</v>
      </c>
      <c r="AH22" s="21">
        <v>38</v>
      </c>
      <c r="AI22" s="248">
        <v>8</v>
      </c>
      <c r="AJ22" s="23">
        <v>36</v>
      </c>
      <c r="AL22" s="60">
        <v>23</v>
      </c>
      <c r="AM22" s="59">
        <v>4</v>
      </c>
      <c r="AN22" s="56">
        <v>32</v>
      </c>
      <c r="AO22" s="57">
        <v>20</v>
      </c>
      <c r="AP22" s="59">
        <v>1</v>
      </c>
      <c r="AQ22" s="56">
        <v>26</v>
      </c>
      <c r="AR22" s="57">
        <v>24</v>
      </c>
      <c r="AS22" s="59">
        <v>4</v>
      </c>
      <c r="AT22" s="56">
        <v>32</v>
      </c>
      <c r="AV22" s="89">
        <v>49</v>
      </c>
      <c r="AW22" s="181">
        <v>1</v>
      </c>
      <c r="AX22" s="58">
        <v>25</v>
      </c>
      <c r="AZ22" s="126">
        <v>16</v>
      </c>
      <c r="BA22" s="117">
        <v>2</v>
      </c>
      <c r="BB22" s="118">
        <v>30</v>
      </c>
      <c r="BC22" s="115">
        <v>3</v>
      </c>
      <c r="BD22" s="116">
        <v>31</v>
      </c>
      <c r="BE22" s="117">
        <v>10</v>
      </c>
      <c r="BF22" s="118">
        <v>37</v>
      </c>
      <c r="BG22" s="115">
        <v>53</v>
      </c>
      <c r="BH22" s="116">
        <v>51</v>
      </c>
      <c r="BI22" s="117">
        <v>13</v>
      </c>
      <c r="BJ22" s="118">
        <v>38</v>
      </c>
      <c r="BL22" s="30">
        <v>14</v>
      </c>
      <c r="BM22" s="34">
        <v>65</v>
      </c>
      <c r="BN22" s="31">
        <v>54</v>
      </c>
      <c r="BO22" s="143">
        <v>83</v>
      </c>
      <c r="BP22" s="144">
        <v>60</v>
      </c>
      <c r="BQ22" s="34">
        <v>66</v>
      </c>
      <c r="BR22" s="31">
        <v>54</v>
      </c>
      <c r="BS22" s="143">
        <v>94</v>
      </c>
      <c r="BT22" s="144">
        <v>66</v>
      </c>
      <c r="BU22" s="34">
        <v>96</v>
      </c>
      <c r="BV22" s="31">
        <v>67</v>
      </c>
      <c r="BW22" s="143">
        <v>88</v>
      </c>
      <c r="BX22" s="144">
        <v>62</v>
      </c>
      <c r="BY22" s="34">
        <v>99</v>
      </c>
      <c r="BZ22" s="31">
        <v>73</v>
      </c>
      <c r="CB22" s="89">
        <v>16</v>
      </c>
      <c r="CC22" s="59">
        <v>41</v>
      </c>
      <c r="CD22" s="56">
        <v>48</v>
      </c>
      <c r="CE22" s="90">
        <v>16</v>
      </c>
      <c r="CF22" s="59">
        <v>55</v>
      </c>
      <c r="CG22" s="56">
        <v>51</v>
      </c>
      <c r="CH22" s="150">
        <v>16</v>
      </c>
      <c r="CI22" s="59">
        <v>53</v>
      </c>
      <c r="CJ22" s="56">
        <v>51</v>
      </c>
      <c r="CL22" s="89">
        <v>16</v>
      </c>
      <c r="CM22" s="59">
        <v>10</v>
      </c>
      <c r="CN22" s="56">
        <v>37</v>
      </c>
      <c r="CP22" s="17">
        <v>15</v>
      </c>
      <c r="CQ22" s="28">
        <v>78</v>
      </c>
      <c r="CR22" s="23">
        <v>58</v>
      </c>
      <c r="CS22" s="29">
        <v>99</v>
      </c>
      <c r="CT22" s="21">
        <v>72</v>
      </c>
      <c r="CU22" s="28">
        <v>87</v>
      </c>
      <c r="CV22" s="23">
        <v>61</v>
      </c>
      <c r="CW22" s="29">
        <v>98</v>
      </c>
      <c r="CX22" s="21">
        <v>70</v>
      </c>
      <c r="CY22" s="28">
        <v>99</v>
      </c>
      <c r="CZ22" s="23">
        <v>72</v>
      </c>
      <c r="DA22" s="29">
        <v>97</v>
      </c>
      <c r="DB22" s="21">
        <v>69</v>
      </c>
      <c r="DD22" s="17">
        <v>16</v>
      </c>
      <c r="DE22" s="28">
        <v>4</v>
      </c>
      <c r="DF22" s="23">
        <v>32</v>
      </c>
      <c r="DG22" s="29">
        <v>14</v>
      </c>
      <c r="DH22" s="21">
        <v>39</v>
      </c>
      <c r="DI22" s="28">
        <v>6</v>
      </c>
      <c r="DJ22" s="23">
        <v>35</v>
      </c>
      <c r="DK22" s="29">
        <v>10</v>
      </c>
      <c r="DL22" s="21">
        <v>37</v>
      </c>
      <c r="DM22" s="28">
        <v>5</v>
      </c>
      <c r="DN22" s="23">
        <v>33</v>
      </c>
      <c r="DO22" s="29">
        <v>6</v>
      </c>
      <c r="DP22" s="21">
        <v>35</v>
      </c>
      <c r="DQ22" s="28">
        <v>3</v>
      </c>
      <c r="DR22" s="23">
        <v>31</v>
      </c>
      <c r="DT22" s="60">
        <v>33</v>
      </c>
      <c r="DU22" s="59">
        <v>8</v>
      </c>
      <c r="DV22" s="56">
        <v>36</v>
      </c>
      <c r="DW22" s="57">
        <v>32</v>
      </c>
      <c r="DX22" s="59">
        <v>1</v>
      </c>
      <c r="DY22" s="56">
        <v>26</v>
      </c>
      <c r="DZ22" s="57">
        <v>25</v>
      </c>
      <c r="EA22" s="59">
        <v>1</v>
      </c>
      <c r="EB22" s="56">
        <v>26</v>
      </c>
      <c r="ED22" s="89">
        <v>70</v>
      </c>
      <c r="EE22" s="181" t="s">
        <v>23</v>
      </c>
      <c r="EF22" s="58">
        <v>22</v>
      </c>
      <c r="EH22" s="126">
        <v>16</v>
      </c>
      <c r="EI22" s="117">
        <v>1</v>
      </c>
      <c r="EJ22" s="118">
        <v>25</v>
      </c>
      <c r="EK22" s="115">
        <v>1</v>
      </c>
      <c r="EL22" s="116">
        <v>26</v>
      </c>
      <c r="EM22" s="117">
        <v>3</v>
      </c>
      <c r="EN22" s="118">
        <v>32</v>
      </c>
      <c r="EO22" s="115">
        <v>45</v>
      </c>
      <c r="EP22" s="116">
        <v>49</v>
      </c>
      <c r="EQ22" s="117">
        <v>6</v>
      </c>
      <c r="ER22" s="118">
        <v>35</v>
      </c>
      <c r="ET22" s="30">
        <v>14</v>
      </c>
      <c r="EU22" s="34">
        <v>83</v>
      </c>
      <c r="EV22" s="31">
        <v>59</v>
      </c>
      <c r="EW22" s="143">
        <v>94</v>
      </c>
      <c r="EX22" s="144">
        <v>66</v>
      </c>
      <c r="EY22" s="34">
        <v>81</v>
      </c>
      <c r="EZ22" s="31">
        <v>59</v>
      </c>
      <c r="FA22" s="143">
        <v>98</v>
      </c>
      <c r="FB22" s="144">
        <v>71</v>
      </c>
      <c r="FC22" s="34">
        <v>96</v>
      </c>
      <c r="FD22" s="31">
        <v>68</v>
      </c>
      <c r="FE22" s="143">
        <v>94</v>
      </c>
      <c r="FF22" s="144">
        <v>65</v>
      </c>
      <c r="FG22" s="34" t="s">
        <v>32</v>
      </c>
      <c r="FH22" s="31">
        <v>79</v>
      </c>
      <c r="FJ22" s="89">
        <v>16</v>
      </c>
      <c r="FK22" s="59">
        <v>61</v>
      </c>
      <c r="FL22" s="56">
        <v>53</v>
      </c>
      <c r="FM22" s="90">
        <v>16</v>
      </c>
      <c r="FN22" s="59">
        <v>73</v>
      </c>
      <c r="FO22" s="56">
        <v>56</v>
      </c>
      <c r="FP22" s="150">
        <v>16</v>
      </c>
      <c r="FQ22" s="59">
        <v>63</v>
      </c>
      <c r="FR22" s="56">
        <v>53</v>
      </c>
      <c r="FT22" s="89">
        <v>16</v>
      </c>
      <c r="FU22" s="59">
        <v>18</v>
      </c>
      <c r="FV22" s="56">
        <v>41</v>
      </c>
      <c r="FX22" s="17">
        <v>15</v>
      </c>
      <c r="FY22" s="28">
        <v>91</v>
      </c>
      <c r="FZ22" s="23">
        <v>63</v>
      </c>
      <c r="GA22" s="59" t="s">
        <v>32</v>
      </c>
      <c r="GB22" s="58" t="s">
        <v>118</v>
      </c>
      <c r="GC22" s="28">
        <v>95</v>
      </c>
      <c r="GD22" s="23">
        <v>66</v>
      </c>
      <c r="GE22" s="29">
        <v>99</v>
      </c>
      <c r="GF22" s="21">
        <v>75</v>
      </c>
      <c r="GG22" s="28">
        <v>98</v>
      </c>
      <c r="GH22" s="23">
        <v>72</v>
      </c>
      <c r="GI22" s="29">
        <v>98</v>
      </c>
      <c r="GJ22" s="21">
        <v>71</v>
      </c>
    </row>
    <row r="23" spans="1:192" ht="17">
      <c r="A23" s="281">
        <v>22</v>
      </c>
      <c r="B23" s="290">
        <v>4</v>
      </c>
      <c r="C23" s="290"/>
      <c r="F23" t="s">
        <v>74</v>
      </c>
      <c r="G23" s="287">
        <f>IF(M23=N23,K23,"*"&amp;TEXT(FLOOR(K23,0.1),"0.0"))</f>
        <v>52</v>
      </c>
      <c r="H23" s="287">
        <f t="shared" si="1"/>
        <v>99</v>
      </c>
      <c r="I23" s="287">
        <f t="shared" si="1"/>
        <v>73</v>
      </c>
      <c r="K23">
        <f t="shared" si="5"/>
        <v>52</v>
      </c>
      <c r="L23">
        <f>B9+B11+B18+SUM(B25:B29)+SUM(B32:B34)+B36+B41</f>
        <v>52</v>
      </c>
      <c r="M23">
        <f>COUNTA(B9,B11,B18,B25:B29,B32:B34,B36,B41)</f>
        <v>13</v>
      </c>
      <c r="N23">
        <v>13</v>
      </c>
      <c r="O23" s="215" t="str">
        <f>BC1</f>
        <v>&gt;99</v>
      </c>
      <c r="P23" s="215">
        <f>BD1</f>
        <v>76</v>
      </c>
      <c r="Q23" s="215"/>
      <c r="R23" s="215">
        <f>EK1</f>
        <v>99</v>
      </c>
      <c r="S23" s="215">
        <f>EL1</f>
        <v>73</v>
      </c>
      <c r="V23" s="17">
        <v>17</v>
      </c>
      <c r="W23" s="248">
        <v>15</v>
      </c>
      <c r="X23" s="23">
        <v>40</v>
      </c>
      <c r="Y23" s="189">
        <v>32</v>
      </c>
      <c r="Z23" s="21">
        <v>45</v>
      </c>
      <c r="AA23" s="248">
        <v>14</v>
      </c>
      <c r="AB23" s="23">
        <v>39</v>
      </c>
      <c r="AC23" s="189">
        <v>25</v>
      </c>
      <c r="AD23" s="21">
        <v>43</v>
      </c>
      <c r="AE23" s="248">
        <v>12</v>
      </c>
      <c r="AF23" s="23">
        <v>38</v>
      </c>
      <c r="AG23" s="189">
        <v>15</v>
      </c>
      <c r="AH23" s="21">
        <v>39</v>
      </c>
      <c r="AI23" s="248">
        <v>10</v>
      </c>
      <c r="AJ23" s="23">
        <v>37</v>
      </c>
      <c r="AL23" s="60">
        <v>24</v>
      </c>
      <c r="AM23" s="59">
        <v>5</v>
      </c>
      <c r="AN23" s="56">
        <v>33</v>
      </c>
      <c r="AO23" s="57">
        <v>21</v>
      </c>
      <c r="AP23" s="59">
        <v>1</v>
      </c>
      <c r="AQ23" s="56">
        <v>27</v>
      </c>
      <c r="AR23" s="57">
        <v>25</v>
      </c>
      <c r="AS23" s="59">
        <v>4</v>
      </c>
      <c r="AT23" s="56">
        <v>32</v>
      </c>
      <c r="AV23" s="89">
        <v>50</v>
      </c>
      <c r="AW23" s="181">
        <v>1</v>
      </c>
      <c r="AX23" s="58">
        <v>25</v>
      </c>
      <c r="AZ23" s="126">
        <v>17</v>
      </c>
      <c r="BA23" s="117">
        <v>3</v>
      </c>
      <c r="BB23" s="118">
        <v>31</v>
      </c>
      <c r="BC23" s="115">
        <v>3</v>
      </c>
      <c r="BD23" s="116">
        <v>32</v>
      </c>
      <c r="BE23" s="117">
        <v>12</v>
      </c>
      <c r="BF23" s="118">
        <v>38</v>
      </c>
      <c r="BG23" s="115">
        <v>60</v>
      </c>
      <c r="BH23" s="116">
        <v>52</v>
      </c>
      <c r="BI23" s="117">
        <v>15</v>
      </c>
      <c r="BJ23" s="118">
        <v>40</v>
      </c>
      <c r="BL23" s="17">
        <v>15</v>
      </c>
      <c r="BM23" s="28">
        <v>70</v>
      </c>
      <c r="BN23" s="23">
        <v>55</v>
      </c>
      <c r="BO23" s="59">
        <v>86</v>
      </c>
      <c r="BP23" s="58">
        <v>61</v>
      </c>
      <c r="BQ23" s="28">
        <v>69</v>
      </c>
      <c r="BR23" s="23">
        <v>55</v>
      </c>
      <c r="BS23" s="59">
        <v>95</v>
      </c>
      <c r="BT23" s="58">
        <v>67</v>
      </c>
      <c r="BU23" s="28">
        <v>98</v>
      </c>
      <c r="BV23" s="23">
        <v>70</v>
      </c>
      <c r="BW23" s="59">
        <v>91</v>
      </c>
      <c r="BX23" s="58">
        <v>63</v>
      </c>
      <c r="BY23" s="28">
        <v>99</v>
      </c>
      <c r="BZ23" s="23">
        <v>75</v>
      </c>
      <c r="CB23" s="89">
        <v>17</v>
      </c>
      <c r="CC23" s="59">
        <v>46</v>
      </c>
      <c r="CD23" s="56">
        <v>49</v>
      </c>
      <c r="CE23" s="90">
        <v>17</v>
      </c>
      <c r="CF23" s="59">
        <v>57</v>
      </c>
      <c r="CG23" s="56">
        <v>52</v>
      </c>
      <c r="CH23" s="150">
        <v>17</v>
      </c>
      <c r="CI23" s="59">
        <v>57</v>
      </c>
      <c r="CJ23" s="56">
        <v>52</v>
      </c>
      <c r="CL23" s="89">
        <v>17</v>
      </c>
      <c r="CM23" s="59">
        <v>11</v>
      </c>
      <c r="CN23" s="56">
        <v>38</v>
      </c>
      <c r="CP23" s="17">
        <v>16</v>
      </c>
      <c r="CQ23" s="28">
        <v>82</v>
      </c>
      <c r="CR23" s="23">
        <v>59</v>
      </c>
      <c r="CS23" s="29" t="s">
        <v>32</v>
      </c>
      <c r="CT23" s="21">
        <v>75</v>
      </c>
      <c r="CU23" s="28">
        <v>89</v>
      </c>
      <c r="CV23" s="23">
        <v>62</v>
      </c>
      <c r="CW23" s="29">
        <v>98</v>
      </c>
      <c r="CX23" s="21">
        <v>71</v>
      </c>
      <c r="CY23" s="28">
        <v>99</v>
      </c>
      <c r="CZ23" s="23">
        <v>73</v>
      </c>
      <c r="DA23" s="29">
        <v>98</v>
      </c>
      <c r="DB23" s="21">
        <v>70</v>
      </c>
      <c r="DD23" s="17">
        <v>17</v>
      </c>
      <c r="DE23" s="28">
        <v>5</v>
      </c>
      <c r="DF23" s="23">
        <v>34</v>
      </c>
      <c r="DG23" s="29">
        <v>19</v>
      </c>
      <c r="DH23" s="21">
        <v>41</v>
      </c>
      <c r="DI23" s="28">
        <v>8</v>
      </c>
      <c r="DJ23" s="23">
        <v>36</v>
      </c>
      <c r="DK23" s="29">
        <v>13</v>
      </c>
      <c r="DL23" s="21">
        <v>39</v>
      </c>
      <c r="DM23" s="28">
        <v>6</v>
      </c>
      <c r="DN23" s="23">
        <v>35</v>
      </c>
      <c r="DO23" s="29">
        <v>8</v>
      </c>
      <c r="DP23" s="21">
        <v>36</v>
      </c>
      <c r="DQ23" s="28">
        <v>4</v>
      </c>
      <c r="DR23" s="23">
        <v>33</v>
      </c>
      <c r="DT23" s="60">
        <v>34</v>
      </c>
      <c r="DU23" s="59">
        <v>9</v>
      </c>
      <c r="DV23" s="56">
        <v>37</v>
      </c>
      <c r="DW23" s="57">
        <v>33</v>
      </c>
      <c r="DX23" s="59">
        <v>1</v>
      </c>
      <c r="DY23" s="56">
        <v>27</v>
      </c>
      <c r="DZ23" s="57">
        <v>26</v>
      </c>
      <c r="EA23" s="59">
        <v>1</v>
      </c>
      <c r="EB23" s="56">
        <v>26</v>
      </c>
      <c r="ED23" s="89">
        <v>71</v>
      </c>
      <c r="EE23" s="181" t="s">
        <v>23</v>
      </c>
      <c r="EF23" s="58">
        <v>22</v>
      </c>
      <c r="EH23" s="126">
        <v>17</v>
      </c>
      <c r="EI23" s="117">
        <v>1</v>
      </c>
      <c r="EJ23" s="118">
        <v>27</v>
      </c>
      <c r="EK23" s="115">
        <v>1</v>
      </c>
      <c r="EL23" s="116">
        <v>27</v>
      </c>
      <c r="EM23" s="117">
        <v>5</v>
      </c>
      <c r="EN23" s="118">
        <v>33</v>
      </c>
      <c r="EO23" s="115">
        <v>52</v>
      </c>
      <c r="EP23" s="116">
        <v>51</v>
      </c>
      <c r="EQ23" s="117">
        <v>9</v>
      </c>
      <c r="ER23" s="118">
        <v>37</v>
      </c>
      <c r="ET23" s="17">
        <v>15</v>
      </c>
      <c r="EU23" s="28">
        <v>86</v>
      </c>
      <c r="EV23" s="23">
        <v>61</v>
      </c>
      <c r="EW23" s="59">
        <v>96</v>
      </c>
      <c r="EX23" s="58">
        <v>67</v>
      </c>
      <c r="EY23" s="28">
        <v>84</v>
      </c>
      <c r="EZ23" s="23">
        <v>60</v>
      </c>
      <c r="FA23" s="59">
        <v>98</v>
      </c>
      <c r="FB23" s="58">
        <v>71</v>
      </c>
      <c r="FC23" s="28">
        <v>97</v>
      </c>
      <c r="FD23" s="23">
        <v>69</v>
      </c>
      <c r="FE23" s="59">
        <v>95</v>
      </c>
      <c r="FF23" s="58">
        <v>67</v>
      </c>
      <c r="FG23" s="28" t="s">
        <v>32</v>
      </c>
      <c r="FH23" s="23">
        <v>81</v>
      </c>
      <c r="FJ23" s="89">
        <v>17</v>
      </c>
      <c r="FK23" s="59">
        <v>65</v>
      </c>
      <c r="FL23" s="56">
        <v>54</v>
      </c>
      <c r="FM23" s="90">
        <v>17</v>
      </c>
      <c r="FN23" s="59">
        <v>76</v>
      </c>
      <c r="FO23" s="56">
        <v>57</v>
      </c>
      <c r="FP23" s="150">
        <v>17</v>
      </c>
      <c r="FQ23" s="59">
        <v>65</v>
      </c>
      <c r="FR23" s="56">
        <v>54</v>
      </c>
      <c r="FT23" s="89">
        <v>17</v>
      </c>
      <c r="FU23" s="59">
        <v>20</v>
      </c>
      <c r="FV23" s="56">
        <v>42</v>
      </c>
      <c r="FX23" s="17">
        <v>16</v>
      </c>
      <c r="FY23" s="28">
        <v>93</v>
      </c>
      <c r="FZ23" s="23">
        <v>65</v>
      </c>
      <c r="GA23" s="59" t="s">
        <v>32</v>
      </c>
      <c r="GB23" s="58" t="s">
        <v>118</v>
      </c>
      <c r="GC23" s="28">
        <v>96</v>
      </c>
      <c r="GD23" s="23">
        <v>67</v>
      </c>
      <c r="GE23" s="29" t="s">
        <v>32</v>
      </c>
      <c r="GF23" s="21">
        <v>76</v>
      </c>
      <c r="GG23" s="28">
        <v>99</v>
      </c>
      <c r="GH23" s="23">
        <v>73</v>
      </c>
      <c r="GI23" s="29">
        <v>99</v>
      </c>
      <c r="GJ23" s="21">
        <v>72</v>
      </c>
    </row>
    <row r="24" spans="1:192" ht="17">
      <c r="A24" s="281">
        <v>23</v>
      </c>
      <c r="B24" s="290">
        <v>4</v>
      </c>
      <c r="C24" s="290"/>
      <c r="F24" t="s">
        <v>75</v>
      </c>
      <c r="G24" s="287">
        <f>IF(M24=N24,K24,"*"&amp;TEXT(FLOOR(K24,0.1),"0.0"))</f>
        <v>32</v>
      </c>
      <c r="H24" s="287">
        <f t="shared" si="1"/>
        <v>95</v>
      </c>
      <c r="I24" s="287">
        <f t="shared" si="1"/>
        <v>67</v>
      </c>
      <c r="K24">
        <f t="shared" si="5"/>
        <v>32</v>
      </c>
      <c r="L24">
        <f>SUM(B6,B30,B31,B37,B38,B39,B46,B57)</f>
        <v>32</v>
      </c>
      <c r="M24">
        <f>COUNTA(B6,B30,B31,B37,B38,B39,B46,B57)</f>
        <v>8</v>
      </c>
      <c r="N24">
        <v>8</v>
      </c>
      <c r="O24" s="215">
        <f>BE1</f>
        <v>98</v>
      </c>
      <c r="P24" s="215">
        <f>BF1</f>
        <v>70</v>
      </c>
      <c r="Q24" s="215"/>
      <c r="R24" s="215">
        <f>EM1</f>
        <v>95</v>
      </c>
      <c r="S24" s="215">
        <f>EN1</f>
        <v>67</v>
      </c>
      <c r="V24" s="17">
        <v>18</v>
      </c>
      <c r="W24" s="248">
        <v>18</v>
      </c>
      <c r="X24" s="23">
        <v>41</v>
      </c>
      <c r="Y24" s="189">
        <v>38</v>
      </c>
      <c r="Z24" s="21">
        <v>47</v>
      </c>
      <c r="AA24" s="248">
        <v>16</v>
      </c>
      <c r="AB24" s="23">
        <v>40</v>
      </c>
      <c r="AC24" s="189">
        <v>31</v>
      </c>
      <c r="AD24" s="21">
        <v>45</v>
      </c>
      <c r="AE24" s="248">
        <v>15</v>
      </c>
      <c r="AF24" s="23">
        <v>40</v>
      </c>
      <c r="AG24" s="189">
        <v>18</v>
      </c>
      <c r="AH24" s="21">
        <v>41</v>
      </c>
      <c r="AI24" s="248">
        <v>12</v>
      </c>
      <c r="AJ24" s="23">
        <v>38</v>
      </c>
      <c r="AL24" s="60">
        <v>25</v>
      </c>
      <c r="AM24" s="59">
        <v>5</v>
      </c>
      <c r="AN24" s="56">
        <v>34</v>
      </c>
      <c r="AO24" s="57">
        <v>22</v>
      </c>
      <c r="AP24" s="59">
        <v>1</v>
      </c>
      <c r="AQ24" s="56">
        <v>27</v>
      </c>
      <c r="AR24" s="57">
        <v>26</v>
      </c>
      <c r="AS24" s="59">
        <v>4</v>
      </c>
      <c r="AT24" s="56">
        <v>33</v>
      </c>
      <c r="AV24" s="89">
        <v>51</v>
      </c>
      <c r="AW24" s="181">
        <v>1</v>
      </c>
      <c r="AX24" s="58">
        <v>25</v>
      </c>
      <c r="AZ24" s="126">
        <v>18</v>
      </c>
      <c r="BA24" s="117">
        <v>3</v>
      </c>
      <c r="BB24" s="118">
        <v>32</v>
      </c>
      <c r="BC24" s="115">
        <v>4</v>
      </c>
      <c r="BD24" s="116">
        <v>33</v>
      </c>
      <c r="BE24" s="117">
        <v>15</v>
      </c>
      <c r="BF24" s="118">
        <v>40</v>
      </c>
      <c r="BG24" s="115">
        <v>67</v>
      </c>
      <c r="BH24" s="116">
        <v>54</v>
      </c>
      <c r="BI24" s="117">
        <v>18</v>
      </c>
      <c r="BJ24" s="118">
        <v>41</v>
      </c>
      <c r="BL24" s="17">
        <v>16</v>
      </c>
      <c r="BM24" s="28">
        <v>75</v>
      </c>
      <c r="BN24" s="23">
        <v>57</v>
      </c>
      <c r="BO24" s="59">
        <v>88</v>
      </c>
      <c r="BP24" s="58">
        <v>62</v>
      </c>
      <c r="BQ24" s="28">
        <v>72</v>
      </c>
      <c r="BR24" s="23">
        <v>56</v>
      </c>
      <c r="BS24" s="59">
        <v>96</v>
      </c>
      <c r="BT24" s="58">
        <v>68</v>
      </c>
      <c r="BU24" s="28">
        <v>98</v>
      </c>
      <c r="BV24" s="23">
        <v>71</v>
      </c>
      <c r="BW24" s="59">
        <v>93</v>
      </c>
      <c r="BX24" s="58">
        <v>65</v>
      </c>
      <c r="BY24" s="28" t="s">
        <v>32</v>
      </c>
      <c r="BZ24" s="23">
        <v>76</v>
      </c>
      <c r="CB24" s="89">
        <v>18</v>
      </c>
      <c r="CC24" s="59">
        <v>51</v>
      </c>
      <c r="CD24" s="56">
        <v>50</v>
      </c>
      <c r="CE24" s="90">
        <v>18</v>
      </c>
      <c r="CF24" s="59">
        <v>59</v>
      </c>
      <c r="CG24" s="56">
        <v>52</v>
      </c>
      <c r="CH24" s="150">
        <v>18</v>
      </c>
      <c r="CI24" s="59">
        <v>61</v>
      </c>
      <c r="CJ24" s="56">
        <v>53</v>
      </c>
      <c r="CL24" s="89">
        <v>18</v>
      </c>
      <c r="CM24" s="59">
        <v>11</v>
      </c>
      <c r="CN24" s="56">
        <v>38</v>
      </c>
      <c r="CP24" s="17">
        <v>17</v>
      </c>
      <c r="CQ24" s="28">
        <v>86</v>
      </c>
      <c r="CR24" s="23">
        <v>61</v>
      </c>
      <c r="CS24" s="70"/>
      <c r="CT24" s="71"/>
      <c r="CU24" s="28">
        <v>91</v>
      </c>
      <c r="CV24" s="23">
        <v>63</v>
      </c>
      <c r="CW24" s="29">
        <v>99</v>
      </c>
      <c r="CX24" s="21">
        <v>72</v>
      </c>
      <c r="CY24" s="28">
        <v>99</v>
      </c>
      <c r="CZ24" s="23">
        <v>75</v>
      </c>
      <c r="DA24" s="29">
        <v>99</v>
      </c>
      <c r="DB24" s="21">
        <v>72</v>
      </c>
      <c r="DD24" s="17">
        <v>18</v>
      </c>
      <c r="DE24" s="28">
        <v>7</v>
      </c>
      <c r="DF24" s="23">
        <v>35</v>
      </c>
      <c r="DG24" s="29">
        <v>23</v>
      </c>
      <c r="DH24" s="21">
        <v>43</v>
      </c>
      <c r="DI24" s="28">
        <v>11</v>
      </c>
      <c r="DJ24" s="23">
        <v>38</v>
      </c>
      <c r="DK24" s="29">
        <v>17</v>
      </c>
      <c r="DL24" s="21">
        <v>41</v>
      </c>
      <c r="DM24" s="28">
        <v>7</v>
      </c>
      <c r="DN24" s="23">
        <v>36</v>
      </c>
      <c r="DO24" s="29">
        <v>11</v>
      </c>
      <c r="DP24" s="21">
        <v>38</v>
      </c>
      <c r="DQ24" s="28">
        <v>6</v>
      </c>
      <c r="DR24" s="23">
        <v>35</v>
      </c>
      <c r="DT24" s="60">
        <v>35</v>
      </c>
      <c r="DU24" s="59">
        <v>11</v>
      </c>
      <c r="DV24" s="56">
        <v>38</v>
      </c>
      <c r="DW24" s="57">
        <v>34</v>
      </c>
      <c r="DX24" s="59">
        <v>1</v>
      </c>
      <c r="DY24" s="56">
        <v>27</v>
      </c>
      <c r="DZ24" s="57">
        <v>27</v>
      </c>
      <c r="EA24" s="59">
        <v>1</v>
      </c>
      <c r="EB24" s="56">
        <v>27</v>
      </c>
      <c r="ED24" s="89">
        <v>72</v>
      </c>
      <c r="EE24" s="181" t="s">
        <v>23</v>
      </c>
      <c r="EF24" s="58">
        <v>22</v>
      </c>
      <c r="EH24" s="126">
        <v>18</v>
      </c>
      <c r="EI24" s="117">
        <v>1</v>
      </c>
      <c r="EJ24" s="118">
        <v>28</v>
      </c>
      <c r="EK24" s="115">
        <v>1</v>
      </c>
      <c r="EL24" s="116">
        <v>27</v>
      </c>
      <c r="EM24" s="117">
        <v>6</v>
      </c>
      <c r="EN24" s="118">
        <v>35</v>
      </c>
      <c r="EO24" s="115">
        <v>59</v>
      </c>
      <c r="EP24" s="116">
        <v>52</v>
      </c>
      <c r="EQ24" s="117">
        <v>11</v>
      </c>
      <c r="ER24" s="118">
        <v>38</v>
      </c>
      <c r="ET24" s="17">
        <v>16</v>
      </c>
      <c r="EU24" s="28">
        <v>89</v>
      </c>
      <c r="EV24" s="23">
        <v>62</v>
      </c>
      <c r="EW24" s="59">
        <v>97</v>
      </c>
      <c r="EX24" s="58">
        <v>68</v>
      </c>
      <c r="EY24" s="28">
        <v>86</v>
      </c>
      <c r="EZ24" s="23">
        <v>61</v>
      </c>
      <c r="FA24" s="59">
        <v>99</v>
      </c>
      <c r="FB24" s="58">
        <v>72</v>
      </c>
      <c r="FC24" s="28">
        <v>98</v>
      </c>
      <c r="FD24" s="23">
        <v>71</v>
      </c>
      <c r="FE24" s="59">
        <v>96</v>
      </c>
      <c r="FF24" s="58">
        <v>68</v>
      </c>
      <c r="FG24" s="28" t="s">
        <v>122</v>
      </c>
      <c r="FH24" s="23" t="s">
        <v>118</v>
      </c>
      <c r="FJ24" s="89">
        <v>18</v>
      </c>
      <c r="FK24" s="59">
        <v>69</v>
      </c>
      <c r="FL24" s="56">
        <v>55</v>
      </c>
      <c r="FM24" s="90">
        <v>18</v>
      </c>
      <c r="FN24" s="59">
        <v>78</v>
      </c>
      <c r="FO24" s="56">
        <v>58</v>
      </c>
      <c r="FP24" s="150">
        <v>18</v>
      </c>
      <c r="FQ24" s="59">
        <v>68</v>
      </c>
      <c r="FR24" s="56">
        <v>55</v>
      </c>
      <c r="FT24" s="89">
        <v>18</v>
      </c>
      <c r="FU24" s="59">
        <v>22</v>
      </c>
      <c r="FV24" s="56">
        <v>42</v>
      </c>
      <c r="FX24" s="17">
        <v>17</v>
      </c>
      <c r="FY24" s="28">
        <v>95</v>
      </c>
      <c r="FZ24" s="23">
        <v>67</v>
      </c>
      <c r="GA24" s="70"/>
      <c r="GB24" s="71"/>
      <c r="GC24" s="28">
        <v>97</v>
      </c>
      <c r="GD24" s="23">
        <v>68</v>
      </c>
      <c r="GE24" s="29" t="s">
        <v>32</v>
      </c>
      <c r="GF24" s="21">
        <v>78</v>
      </c>
      <c r="GG24" s="28">
        <v>99</v>
      </c>
      <c r="GH24" s="23">
        <v>74</v>
      </c>
      <c r="GI24" s="29">
        <v>99</v>
      </c>
      <c r="GJ24" s="21">
        <v>73</v>
      </c>
    </row>
    <row r="25" spans="1:192" ht="18" thickBot="1">
      <c r="A25" s="281">
        <v>24</v>
      </c>
      <c r="B25" s="290">
        <v>4</v>
      </c>
      <c r="C25" s="290"/>
      <c r="D25" t="s">
        <v>97</v>
      </c>
      <c r="F25" t="s">
        <v>76</v>
      </c>
      <c r="G25" s="287">
        <f>IF(M25=N25,K25,"*"&amp;TEXT(FLOOR(K25,0.1),"0.0"))</f>
        <v>20</v>
      </c>
      <c r="H25" s="287">
        <f t="shared" si="1"/>
        <v>86</v>
      </c>
      <c r="I25" s="287">
        <f t="shared" si="1"/>
        <v>61</v>
      </c>
      <c r="K25">
        <f t="shared" si="5"/>
        <v>20</v>
      </c>
      <c r="L25">
        <f>SUM(B19,B21,B22,B23,B24)</f>
        <v>20</v>
      </c>
      <c r="M25">
        <f>COUNTA(B19,B21,B22,B23,B24)</f>
        <v>5</v>
      </c>
      <c r="N25">
        <v>5</v>
      </c>
      <c r="O25" s="215">
        <f>BG1</f>
        <v>89</v>
      </c>
      <c r="P25" s="215">
        <f>BH1</f>
        <v>62</v>
      </c>
      <c r="Q25" s="215"/>
      <c r="R25" s="215">
        <f>EO1</f>
        <v>86</v>
      </c>
      <c r="S25" s="215">
        <f>EP1</f>
        <v>61</v>
      </c>
      <c r="V25" s="30">
        <v>19</v>
      </c>
      <c r="W25" s="34">
        <v>23</v>
      </c>
      <c r="X25" s="31">
        <v>42</v>
      </c>
      <c r="Y25" s="32">
        <v>43</v>
      </c>
      <c r="Z25" s="33">
        <v>48</v>
      </c>
      <c r="AA25" s="34">
        <v>19</v>
      </c>
      <c r="AB25" s="31">
        <v>41</v>
      </c>
      <c r="AC25" s="32">
        <v>38</v>
      </c>
      <c r="AD25" s="33">
        <v>47</v>
      </c>
      <c r="AE25" s="34">
        <v>19</v>
      </c>
      <c r="AF25" s="31">
        <v>41</v>
      </c>
      <c r="AG25" s="32">
        <v>22</v>
      </c>
      <c r="AH25" s="33">
        <v>42</v>
      </c>
      <c r="AI25" s="34">
        <v>14</v>
      </c>
      <c r="AJ25" s="31">
        <v>39</v>
      </c>
      <c r="AL25" s="60">
        <v>26</v>
      </c>
      <c r="AM25" s="59">
        <v>6</v>
      </c>
      <c r="AN25" s="56">
        <v>35</v>
      </c>
      <c r="AO25" s="57">
        <v>23</v>
      </c>
      <c r="AP25" s="59">
        <v>1</v>
      </c>
      <c r="AQ25" s="56">
        <v>28</v>
      </c>
      <c r="AR25" s="57">
        <v>27</v>
      </c>
      <c r="AS25" s="59">
        <v>5</v>
      </c>
      <c r="AT25" s="56">
        <v>34</v>
      </c>
      <c r="AV25" s="89">
        <v>52</v>
      </c>
      <c r="AW25" s="181">
        <v>1</v>
      </c>
      <c r="AX25" s="58">
        <v>25</v>
      </c>
      <c r="AZ25" s="127">
        <v>19</v>
      </c>
      <c r="BA25" s="119">
        <v>4</v>
      </c>
      <c r="BB25" s="120">
        <v>33</v>
      </c>
      <c r="BC25" s="128">
        <v>5</v>
      </c>
      <c r="BD25" s="125">
        <v>34</v>
      </c>
      <c r="BE25" s="119">
        <v>18</v>
      </c>
      <c r="BF25" s="120">
        <v>41</v>
      </c>
      <c r="BG25" s="128">
        <v>74</v>
      </c>
      <c r="BH25" s="125">
        <v>57</v>
      </c>
      <c r="BI25" s="119">
        <v>23</v>
      </c>
      <c r="BJ25" s="120">
        <v>43</v>
      </c>
      <c r="BL25" s="17">
        <v>17</v>
      </c>
      <c r="BM25" s="28">
        <v>79</v>
      </c>
      <c r="BN25" s="23">
        <v>58</v>
      </c>
      <c r="BO25" s="59">
        <v>90</v>
      </c>
      <c r="BP25" s="58">
        <v>63</v>
      </c>
      <c r="BQ25" s="28">
        <v>75</v>
      </c>
      <c r="BR25" s="23">
        <v>57</v>
      </c>
      <c r="BS25" s="59">
        <v>97</v>
      </c>
      <c r="BT25" s="58">
        <v>68</v>
      </c>
      <c r="BU25" s="28">
        <v>99</v>
      </c>
      <c r="BV25" s="23">
        <v>72</v>
      </c>
      <c r="BW25" s="59">
        <v>95</v>
      </c>
      <c r="BX25" s="58">
        <v>66</v>
      </c>
      <c r="BY25" s="28" t="s">
        <v>32</v>
      </c>
      <c r="BZ25" s="23">
        <v>76</v>
      </c>
      <c r="CB25" s="151">
        <v>19</v>
      </c>
      <c r="CC25" s="66">
        <v>54</v>
      </c>
      <c r="CD25" s="63">
        <v>51</v>
      </c>
      <c r="CE25" s="149">
        <v>19</v>
      </c>
      <c r="CF25" s="66">
        <v>62</v>
      </c>
      <c r="CG25" s="63">
        <v>53</v>
      </c>
      <c r="CH25" s="153">
        <v>19</v>
      </c>
      <c r="CI25" s="66">
        <v>64</v>
      </c>
      <c r="CJ25" s="63">
        <v>54</v>
      </c>
      <c r="CL25" s="91">
        <v>19</v>
      </c>
      <c r="CM25" s="94">
        <v>12</v>
      </c>
      <c r="CN25" s="92">
        <v>38</v>
      </c>
      <c r="CP25" s="17">
        <v>18</v>
      </c>
      <c r="CQ25" s="28">
        <v>89</v>
      </c>
      <c r="CR25" s="23">
        <v>62</v>
      </c>
      <c r="CS25" s="70"/>
      <c r="CT25" s="71"/>
      <c r="CU25" s="28">
        <v>92</v>
      </c>
      <c r="CV25" s="23">
        <v>64</v>
      </c>
      <c r="CW25" s="29">
        <v>99</v>
      </c>
      <c r="CX25" s="21">
        <v>73</v>
      </c>
      <c r="CY25" s="28" t="s">
        <v>32</v>
      </c>
      <c r="CZ25" s="23">
        <v>77</v>
      </c>
      <c r="DA25" s="29">
        <v>99</v>
      </c>
      <c r="DB25" s="21">
        <v>74</v>
      </c>
      <c r="DD25" s="30">
        <v>19</v>
      </c>
      <c r="DE25" s="34">
        <v>9</v>
      </c>
      <c r="DF25" s="31">
        <v>37</v>
      </c>
      <c r="DG25" s="32">
        <v>29</v>
      </c>
      <c r="DH25" s="33">
        <v>44</v>
      </c>
      <c r="DI25" s="34">
        <v>13</v>
      </c>
      <c r="DJ25" s="31">
        <v>39</v>
      </c>
      <c r="DK25" s="32">
        <v>23</v>
      </c>
      <c r="DL25" s="33">
        <v>43</v>
      </c>
      <c r="DM25" s="34">
        <v>9</v>
      </c>
      <c r="DN25" s="31">
        <v>37</v>
      </c>
      <c r="DO25" s="32">
        <v>14</v>
      </c>
      <c r="DP25" s="33">
        <v>39</v>
      </c>
      <c r="DQ25" s="34">
        <v>8</v>
      </c>
      <c r="DR25" s="31">
        <v>36</v>
      </c>
      <c r="DT25" s="60">
        <v>36</v>
      </c>
      <c r="DU25" s="59">
        <v>12</v>
      </c>
      <c r="DV25" s="56">
        <v>38</v>
      </c>
      <c r="DW25" s="57">
        <v>35</v>
      </c>
      <c r="DX25" s="59">
        <v>1</v>
      </c>
      <c r="DY25" s="56">
        <v>27</v>
      </c>
      <c r="DZ25" s="57">
        <v>28</v>
      </c>
      <c r="EA25" s="59">
        <v>1</v>
      </c>
      <c r="EB25" s="56">
        <v>28</v>
      </c>
      <c r="ED25" s="89">
        <v>73</v>
      </c>
      <c r="EE25" s="181" t="s">
        <v>23</v>
      </c>
      <c r="EF25" s="58">
        <v>22</v>
      </c>
      <c r="EH25" s="127">
        <v>19</v>
      </c>
      <c r="EI25" s="119">
        <v>2</v>
      </c>
      <c r="EJ25" s="120">
        <v>29</v>
      </c>
      <c r="EK25" s="128">
        <v>1</v>
      </c>
      <c r="EL25" s="125">
        <v>27</v>
      </c>
      <c r="EM25" s="119">
        <v>9</v>
      </c>
      <c r="EN25" s="120">
        <v>36</v>
      </c>
      <c r="EO25" s="128">
        <v>67</v>
      </c>
      <c r="EP25" s="125">
        <v>54</v>
      </c>
      <c r="EQ25" s="119">
        <v>14</v>
      </c>
      <c r="ER25" s="120">
        <v>39</v>
      </c>
      <c r="ET25" s="17">
        <v>17</v>
      </c>
      <c r="EU25" s="28">
        <v>91</v>
      </c>
      <c r="EV25" s="23">
        <v>64</v>
      </c>
      <c r="EW25" s="59">
        <v>97</v>
      </c>
      <c r="EX25" s="58">
        <v>70</v>
      </c>
      <c r="EY25" s="28">
        <v>88</v>
      </c>
      <c r="EZ25" s="23">
        <v>62</v>
      </c>
      <c r="FA25" s="59">
        <v>99</v>
      </c>
      <c r="FB25" s="58">
        <v>73</v>
      </c>
      <c r="FC25" s="28">
        <v>99</v>
      </c>
      <c r="FD25" s="23">
        <v>72</v>
      </c>
      <c r="FE25" s="59">
        <v>97</v>
      </c>
      <c r="FF25" s="58">
        <v>69</v>
      </c>
      <c r="FG25" s="28" t="s">
        <v>122</v>
      </c>
      <c r="FH25" s="23" t="s">
        <v>118</v>
      </c>
      <c r="FJ25" s="151">
        <v>19</v>
      </c>
      <c r="FK25" s="66">
        <v>73</v>
      </c>
      <c r="FL25" s="63">
        <v>56</v>
      </c>
      <c r="FM25" s="149">
        <v>19</v>
      </c>
      <c r="FN25" s="66">
        <v>80</v>
      </c>
      <c r="FO25" s="63">
        <v>58</v>
      </c>
      <c r="FP25" s="153">
        <v>19</v>
      </c>
      <c r="FQ25" s="66">
        <v>70</v>
      </c>
      <c r="FR25" s="63">
        <v>55</v>
      </c>
      <c r="FT25" s="91">
        <v>19</v>
      </c>
      <c r="FU25" s="94">
        <v>24</v>
      </c>
      <c r="FV25" s="92">
        <v>43</v>
      </c>
      <c r="FX25" s="17">
        <v>18</v>
      </c>
      <c r="FY25" s="28">
        <v>97</v>
      </c>
      <c r="FZ25" s="23">
        <v>68</v>
      </c>
      <c r="GA25" s="70"/>
      <c r="GB25" s="71"/>
      <c r="GC25" s="28">
        <v>98</v>
      </c>
      <c r="GD25" s="23">
        <v>70</v>
      </c>
      <c r="GE25" s="29" t="s">
        <v>32</v>
      </c>
      <c r="GF25" s="21">
        <v>79</v>
      </c>
      <c r="GG25" s="28">
        <v>99</v>
      </c>
      <c r="GH25" s="23">
        <v>75</v>
      </c>
      <c r="GI25" s="29">
        <v>99</v>
      </c>
      <c r="GJ25" s="21">
        <v>75</v>
      </c>
    </row>
    <row r="26" spans="1:192" ht="18" thickBot="1">
      <c r="A26" s="281">
        <v>25</v>
      </c>
      <c r="B26" s="292">
        <v>4</v>
      </c>
      <c r="C26" s="292"/>
      <c r="F26" t="s">
        <v>77</v>
      </c>
      <c r="G26" s="287">
        <f>IF(M26=N26,K26,"*"&amp;TEXT(FLOOR(K26,0.1),"0.0"))</f>
        <v>28</v>
      </c>
      <c r="H26" s="287">
        <f t="shared" si="1"/>
        <v>85</v>
      </c>
      <c r="I26" s="287">
        <f t="shared" si="1"/>
        <v>60</v>
      </c>
      <c r="K26">
        <f t="shared" si="5"/>
        <v>28</v>
      </c>
      <c r="L26">
        <f>SUM(B50:B56)</f>
        <v>28</v>
      </c>
      <c r="M26">
        <f>COUNTA(B50:B56)</f>
        <v>7</v>
      </c>
      <c r="N26">
        <v>7</v>
      </c>
      <c r="O26" s="215">
        <f>BI1</f>
        <v>91</v>
      </c>
      <c r="P26" s="215">
        <f>BJ1</f>
        <v>64</v>
      </c>
      <c r="Q26" s="215"/>
      <c r="R26" s="215">
        <f>EQ1</f>
        <v>85</v>
      </c>
      <c r="S26" s="215">
        <f>ER1</f>
        <v>60</v>
      </c>
      <c r="V26" s="17">
        <v>20</v>
      </c>
      <c r="W26" s="248">
        <v>29</v>
      </c>
      <c r="X26" s="23">
        <v>44</v>
      </c>
      <c r="Y26" s="189">
        <v>49</v>
      </c>
      <c r="Z26" s="21">
        <v>50</v>
      </c>
      <c r="AA26" s="248">
        <v>21</v>
      </c>
      <c r="AB26" s="23">
        <v>42</v>
      </c>
      <c r="AC26" s="189">
        <v>47</v>
      </c>
      <c r="AD26" s="21">
        <v>49</v>
      </c>
      <c r="AE26" s="248">
        <v>23</v>
      </c>
      <c r="AF26" s="23">
        <v>43</v>
      </c>
      <c r="AG26" s="189">
        <v>26</v>
      </c>
      <c r="AH26" s="21">
        <v>44</v>
      </c>
      <c r="AI26" s="248">
        <v>17</v>
      </c>
      <c r="AJ26" s="23">
        <v>40</v>
      </c>
      <c r="AL26" s="62">
        <v>27</v>
      </c>
      <c r="AM26" s="66">
        <v>7</v>
      </c>
      <c r="AN26" s="63">
        <v>35</v>
      </c>
      <c r="AO26" s="64">
        <v>24</v>
      </c>
      <c r="AP26" s="66">
        <v>1</v>
      </c>
      <c r="AQ26" s="63">
        <v>28</v>
      </c>
      <c r="AR26" s="64">
        <v>28</v>
      </c>
      <c r="AS26" s="66">
        <v>6</v>
      </c>
      <c r="AT26" s="63">
        <v>34</v>
      </c>
      <c r="AV26" s="91">
        <v>53</v>
      </c>
      <c r="AW26" s="94">
        <v>1</v>
      </c>
      <c r="AX26" s="96">
        <v>25</v>
      </c>
      <c r="AZ26" s="126">
        <v>20</v>
      </c>
      <c r="BA26" s="117">
        <v>5</v>
      </c>
      <c r="BB26" s="118">
        <v>34</v>
      </c>
      <c r="BC26" s="115">
        <v>6</v>
      </c>
      <c r="BD26" s="116">
        <v>34</v>
      </c>
      <c r="BE26" s="117">
        <v>23</v>
      </c>
      <c r="BF26" s="118">
        <v>43</v>
      </c>
      <c r="BG26" s="115">
        <v>89</v>
      </c>
      <c r="BH26" s="116">
        <v>62</v>
      </c>
      <c r="BI26" s="117">
        <v>29</v>
      </c>
      <c r="BJ26" s="118">
        <v>44</v>
      </c>
      <c r="BL26" s="17">
        <v>18</v>
      </c>
      <c r="BM26" s="28">
        <v>82</v>
      </c>
      <c r="BN26" s="23">
        <v>59</v>
      </c>
      <c r="BO26" s="59">
        <v>91</v>
      </c>
      <c r="BP26" s="58">
        <v>64</v>
      </c>
      <c r="BQ26" s="28">
        <v>79</v>
      </c>
      <c r="BR26" s="23">
        <v>58</v>
      </c>
      <c r="BS26" s="59">
        <v>97</v>
      </c>
      <c r="BT26" s="58">
        <v>69</v>
      </c>
      <c r="BU26" s="28">
        <v>99</v>
      </c>
      <c r="BV26" s="23">
        <v>74</v>
      </c>
      <c r="BW26" s="59">
        <v>96</v>
      </c>
      <c r="BX26" s="58">
        <v>68</v>
      </c>
      <c r="BY26" s="28" t="s">
        <v>32</v>
      </c>
      <c r="BZ26" s="23">
        <v>77</v>
      </c>
      <c r="CB26" s="89">
        <v>20</v>
      </c>
      <c r="CC26" s="59">
        <v>57</v>
      </c>
      <c r="CD26" s="56">
        <v>52</v>
      </c>
      <c r="CE26" s="90">
        <v>20</v>
      </c>
      <c r="CF26" s="59">
        <v>66</v>
      </c>
      <c r="CG26" s="56">
        <v>54</v>
      </c>
      <c r="CH26" s="150">
        <v>20</v>
      </c>
      <c r="CI26" s="59">
        <v>68</v>
      </c>
      <c r="CJ26" s="56">
        <v>55</v>
      </c>
      <c r="CL26" s="89">
        <v>20</v>
      </c>
      <c r="CM26" s="59">
        <v>13</v>
      </c>
      <c r="CN26" s="56">
        <v>39</v>
      </c>
      <c r="CP26" s="30">
        <v>19</v>
      </c>
      <c r="CQ26" s="34">
        <v>92</v>
      </c>
      <c r="CR26" s="31">
        <v>64</v>
      </c>
      <c r="CS26" s="121"/>
      <c r="CT26" s="123"/>
      <c r="CU26" s="34">
        <v>94</v>
      </c>
      <c r="CV26" s="31">
        <v>66</v>
      </c>
      <c r="CW26" s="32">
        <v>99</v>
      </c>
      <c r="CX26" s="33">
        <v>74</v>
      </c>
      <c r="CY26" s="34" t="s">
        <v>32</v>
      </c>
      <c r="CZ26" s="31">
        <v>79</v>
      </c>
      <c r="DA26" s="32" t="s">
        <v>32</v>
      </c>
      <c r="DB26" s="33">
        <v>76</v>
      </c>
      <c r="DD26" s="17">
        <v>20</v>
      </c>
      <c r="DE26" s="28">
        <v>12</v>
      </c>
      <c r="DF26" s="23">
        <v>38</v>
      </c>
      <c r="DG26" s="29">
        <v>36</v>
      </c>
      <c r="DH26" s="21">
        <v>46</v>
      </c>
      <c r="DI26" s="28">
        <v>15</v>
      </c>
      <c r="DJ26" s="23">
        <v>40</v>
      </c>
      <c r="DK26" s="29">
        <v>30</v>
      </c>
      <c r="DL26" s="21">
        <v>45</v>
      </c>
      <c r="DM26" s="28">
        <v>11</v>
      </c>
      <c r="DN26" s="23">
        <v>38</v>
      </c>
      <c r="DO26" s="29">
        <v>18</v>
      </c>
      <c r="DP26" s="21">
        <v>41</v>
      </c>
      <c r="DQ26" s="28">
        <v>10</v>
      </c>
      <c r="DR26" s="23">
        <v>37</v>
      </c>
      <c r="DT26" s="62">
        <v>37</v>
      </c>
      <c r="DU26" s="66">
        <v>14</v>
      </c>
      <c r="DV26" s="63">
        <v>39</v>
      </c>
      <c r="DW26" s="64">
        <v>36</v>
      </c>
      <c r="DX26" s="66">
        <v>1</v>
      </c>
      <c r="DY26" s="63">
        <v>28</v>
      </c>
      <c r="DZ26" s="64">
        <v>29</v>
      </c>
      <c r="EA26" s="66">
        <v>2</v>
      </c>
      <c r="EB26" s="63">
        <v>30</v>
      </c>
      <c r="ED26" s="91">
        <v>74</v>
      </c>
      <c r="EE26" s="94" t="s">
        <v>23</v>
      </c>
      <c r="EF26" s="96">
        <v>22</v>
      </c>
      <c r="EH26" s="126">
        <v>20</v>
      </c>
      <c r="EI26" s="117">
        <v>2</v>
      </c>
      <c r="EJ26" s="118">
        <v>29</v>
      </c>
      <c r="EK26" s="115">
        <v>2</v>
      </c>
      <c r="EL26" s="116">
        <v>29</v>
      </c>
      <c r="EM26" s="117">
        <v>11</v>
      </c>
      <c r="EN26" s="118">
        <v>38</v>
      </c>
      <c r="EO26" s="115">
        <v>86</v>
      </c>
      <c r="EP26" s="116">
        <v>61</v>
      </c>
      <c r="EQ26" s="117">
        <v>18</v>
      </c>
      <c r="ER26" s="118">
        <v>41</v>
      </c>
      <c r="ET26" s="17">
        <v>18</v>
      </c>
      <c r="EU26" s="28">
        <v>93</v>
      </c>
      <c r="EV26" s="23">
        <v>65</v>
      </c>
      <c r="EW26" s="59">
        <v>98</v>
      </c>
      <c r="EX26" s="58">
        <v>71</v>
      </c>
      <c r="EY26" s="28">
        <v>90</v>
      </c>
      <c r="EZ26" s="23">
        <v>63</v>
      </c>
      <c r="FA26" s="59">
        <v>99</v>
      </c>
      <c r="FB26" s="58">
        <v>74</v>
      </c>
      <c r="FC26" s="28">
        <v>99</v>
      </c>
      <c r="FD26" s="23">
        <v>73</v>
      </c>
      <c r="FE26" s="59">
        <v>98</v>
      </c>
      <c r="FF26" s="58">
        <v>70</v>
      </c>
      <c r="FG26" s="28" t="s">
        <v>122</v>
      </c>
      <c r="FH26" s="23" t="s">
        <v>118</v>
      </c>
      <c r="FJ26" s="89">
        <v>20</v>
      </c>
      <c r="FK26" s="59">
        <v>76</v>
      </c>
      <c r="FL26" s="56">
        <v>57</v>
      </c>
      <c r="FM26" s="90">
        <v>20</v>
      </c>
      <c r="FN26" s="59">
        <v>82</v>
      </c>
      <c r="FO26" s="56">
        <v>59</v>
      </c>
      <c r="FP26" s="150">
        <v>20</v>
      </c>
      <c r="FQ26" s="59">
        <v>72</v>
      </c>
      <c r="FR26" s="56">
        <v>56</v>
      </c>
      <c r="FT26" s="89">
        <v>20</v>
      </c>
      <c r="FU26" s="59">
        <v>25</v>
      </c>
      <c r="FV26" s="56">
        <v>43</v>
      </c>
      <c r="FX26" s="30">
        <v>19</v>
      </c>
      <c r="FY26" s="34">
        <v>97</v>
      </c>
      <c r="FZ26" s="31">
        <v>69</v>
      </c>
      <c r="GA26" s="121"/>
      <c r="GB26" s="123"/>
      <c r="GC26" s="34">
        <v>98</v>
      </c>
      <c r="GD26" s="31">
        <v>72</v>
      </c>
      <c r="GE26" s="32" t="s">
        <v>32</v>
      </c>
      <c r="GF26" s="33">
        <v>80</v>
      </c>
      <c r="GG26" s="34" t="s">
        <v>32</v>
      </c>
      <c r="GH26" s="31">
        <v>77</v>
      </c>
      <c r="GI26" s="32" t="s">
        <v>32</v>
      </c>
      <c r="GJ26" s="33">
        <v>76</v>
      </c>
    </row>
    <row r="27" spans="1:192" ht="16">
      <c r="A27" s="281">
        <v>26</v>
      </c>
      <c r="B27" s="288">
        <v>4</v>
      </c>
      <c r="C27" s="290"/>
      <c r="O27" s="215"/>
      <c r="P27" s="215"/>
      <c r="Q27" s="215"/>
      <c r="R27" s="215"/>
      <c r="S27" s="215"/>
      <c r="V27" s="17">
        <v>21</v>
      </c>
      <c r="W27" s="248">
        <v>36</v>
      </c>
      <c r="X27" s="23">
        <v>46</v>
      </c>
      <c r="Y27" s="189">
        <v>56</v>
      </c>
      <c r="Z27" s="21">
        <v>51</v>
      </c>
      <c r="AA27" s="248">
        <v>25</v>
      </c>
      <c r="AB27" s="23">
        <v>43</v>
      </c>
      <c r="AC27" s="189">
        <v>56</v>
      </c>
      <c r="AD27" s="21">
        <v>52</v>
      </c>
      <c r="AE27" s="248">
        <v>27</v>
      </c>
      <c r="AF27" s="23">
        <v>44</v>
      </c>
      <c r="AG27" s="189">
        <v>31</v>
      </c>
      <c r="AH27" s="21">
        <v>45</v>
      </c>
      <c r="AI27" s="248">
        <v>21</v>
      </c>
      <c r="AJ27" s="23">
        <v>42</v>
      </c>
      <c r="AL27" s="60">
        <v>28</v>
      </c>
      <c r="AM27" s="59">
        <v>9</v>
      </c>
      <c r="AN27" s="56">
        <v>36</v>
      </c>
      <c r="AO27" s="57">
        <v>25</v>
      </c>
      <c r="AP27" s="59">
        <v>1</v>
      </c>
      <c r="AQ27" s="56">
        <v>28</v>
      </c>
      <c r="AR27" s="57">
        <v>29</v>
      </c>
      <c r="AS27" s="59">
        <v>7</v>
      </c>
      <c r="AT27" s="56">
        <v>35</v>
      </c>
      <c r="AV27" s="89">
        <v>54</v>
      </c>
      <c r="AW27" s="181">
        <v>1</v>
      </c>
      <c r="AX27" s="58">
        <v>25</v>
      </c>
      <c r="AZ27" s="126">
        <v>21</v>
      </c>
      <c r="BA27" s="117">
        <v>7</v>
      </c>
      <c r="BB27" s="118">
        <v>35</v>
      </c>
      <c r="BC27" s="115">
        <v>7</v>
      </c>
      <c r="BD27" s="116">
        <v>35</v>
      </c>
      <c r="BE27" s="117">
        <v>29</v>
      </c>
      <c r="BF27" s="118">
        <v>44</v>
      </c>
      <c r="BG27" s="113"/>
      <c r="BH27" s="114"/>
      <c r="BI27" s="117">
        <v>41</v>
      </c>
      <c r="BJ27" s="118">
        <v>48</v>
      </c>
      <c r="BL27" s="30">
        <v>19</v>
      </c>
      <c r="BM27" s="34">
        <v>86</v>
      </c>
      <c r="BN27" s="31">
        <v>61</v>
      </c>
      <c r="BO27" s="143">
        <v>93</v>
      </c>
      <c r="BP27" s="144">
        <v>65</v>
      </c>
      <c r="BQ27" s="34">
        <v>81</v>
      </c>
      <c r="BR27" s="31">
        <v>59</v>
      </c>
      <c r="BS27" s="143">
        <v>98</v>
      </c>
      <c r="BT27" s="144">
        <v>70</v>
      </c>
      <c r="BU27" s="34" t="s">
        <v>32</v>
      </c>
      <c r="BV27" s="31">
        <v>76</v>
      </c>
      <c r="BW27" s="143">
        <v>97</v>
      </c>
      <c r="BX27" s="144">
        <v>69</v>
      </c>
      <c r="BY27" s="34" t="s">
        <v>32</v>
      </c>
      <c r="BZ27" s="31">
        <v>78</v>
      </c>
      <c r="CB27" s="89">
        <v>21</v>
      </c>
      <c r="CC27" s="59">
        <v>59</v>
      </c>
      <c r="CD27" s="56">
        <v>52</v>
      </c>
      <c r="CE27" s="90">
        <v>21</v>
      </c>
      <c r="CF27" s="59">
        <v>69</v>
      </c>
      <c r="CG27" s="56">
        <v>55</v>
      </c>
      <c r="CH27" s="150">
        <v>21</v>
      </c>
      <c r="CI27" s="59">
        <v>71</v>
      </c>
      <c r="CJ27" s="56">
        <v>55</v>
      </c>
      <c r="CL27" s="89">
        <v>21</v>
      </c>
      <c r="CM27" s="59">
        <v>14</v>
      </c>
      <c r="CN27" s="56">
        <v>39</v>
      </c>
      <c r="CP27" s="17">
        <v>20</v>
      </c>
      <c r="CQ27" s="28">
        <v>94</v>
      </c>
      <c r="CR27" s="23">
        <v>65</v>
      </c>
      <c r="CS27" s="70"/>
      <c r="CT27" s="71"/>
      <c r="CU27" s="28">
        <v>96</v>
      </c>
      <c r="CV27" s="23">
        <v>67</v>
      </c>
      <c r="CW27" s="29">
        <v>99</v>
      </c>
      <c r="CX27" s="21">
        <v>74</v>
      </c>
      <c r="CY27" s="28" t="s">
        <v>32</v>
      </c>
      <c r="CZ27" s="23">
        <v>81</v>
      </c>
      <c r="DA27" s="29" t="s">
        <v>32</v>
      </c>
      <c r="DB27" s="21">
        <v>79</v>
      </c>
      <c r="DD27" s="17">
        <v>21</v>
      </c>
      <c r="DE27" s="28">
        <v>17</v>
      </c>
      <c r="DF27" s="23">
        <v>40</v>
      </c>
      <c r="DG27" s="29">
        <v>40</v>
      </c>
      <c r="DH27" s="21">
        <v>48</v>
      </c>
      <c r="DI27" s="28">
        <v>19</v>
      </c>
      <c r="DJ27" s="23">
        <v>41</v>
      </c>
      <c r="DK27" s="29">
        <v>39</v>
      </c>
      <c r="DL27" s="21">
        <v>47</v>
      </c>
      <c r="DM27" s="28">
        <v>13</v>
      </c>
      <c r="DN27" s="23">
        <v>39</v>
      </c>
      <c r="DO27" s="29">
        <v>23</v>
      </c>
      <c r="DP27" s="21">
        <v>43</v>
      </c>
      <c r="DQ27" s="28">
        <v>12</v>
      </c>
      <c r="DR27" s="23">
        <v>38</v>
      </c>
      <c r="DT27" s="60">
        <v>38</v>
      </c>
      <c r="DU27" s="59">
        <v>16</v>
      </c>
      <c r="DV27" s="56">
        <v>40</v>
      </c>
      <c r="DW27" s="57">
        <v>37</v>
      </c>
      <c r="DX27" s="59">
        <v>1</v>
      </c>
      <c r="DY27" s="56">
        <v>28</v>
      </c>
      <c r="DZ27" s="57">
        <v>30</v>
      </c>
      <c r="EA27" s="59">
        <v>3</v>
      </c>
      <c r="EB27" s="56">
        <v>31</v>
      </c>
      <c r="ED27" s="89">
        <v>75</v>
      </c>
      <c r="EE27" s="181" t="s">
        <v>23</v>
      </c>
      <c r="EF27" s="58">
        <v>24</v>
      </c>
      <c r="EH27" s="126">
        <v>21</v>
      </c>
      <c r="EI27" s="117">
        <v>2</v>
      </c>
      <c r="EJ27" s="118">
        <v>30</v>
      </c>
      <c r="EK27" s="115">
        <v>2</v>
      </c>
      <c r="EL27" s="116">
        <v>30</v>
      </c>
      <c r="EM27" s="117">
        <v>15</v>
      </c>
      <c r="EN27" s="118">
        <v>39</v>
      </c>
      <c r="EO27" s="113"/>
      <c r="EP27" s="114"/>
      <c r="EQ27" s="117">
        <v>29</v>
      </c>
      <c r="ER27" s="118">
        <v>44</v>
      </c>
      <c r="ET27" s="30">
        <v>19</v>
      </c>
      <c r="EU27" s="34">
        <v>95</v>
      </c>
      <c r="EV27" s="31">
        <v>67</v>
      </c>
      <c r="EW27" s="143">
        <v>99</v>
      </c>
      <c r="EX27" s="144">
        <v>72</v>
      </c>
      <c r="EY27" s="34">
        <v>91</v>
      </c>
      <c r="EZ27" s="31">
        <v>64</v>
      </c>
      <c r="FA27" s="143">
        <v>99</v>
      </c>
      <c r="FB27" s="144">
        <v>74</v>
      </c>
      <c r="FC27" s="34">
        <v>99</v>
      </c>
      <c r="FD27" s="31">
        <v>74</v>
      </c>
      <c r="FE27" s="143">
        <v>98</v>
      </c>
      <c r="FF27" s="144">
        <v>71</v>
      </c>
      <c r="FG27" s="28" t="s">
        <v>122</v>
      </c>
      <c r="FH27" s="23" t="s">
        <v>118</v>
      </c>
      <c r="FJ27" s="89">
        <v>21</v>
      </c>
      <c r="FK27" s="59">
        <v>79</v>
      </c>
      <c r="FL27" s="56">
        <v>58</v>
      </c>
      <c r="FM27" s="90">
        <v>21</v>
      </c>
      <c r="FN27" s="59">
        <v>84</v>
      </c>
      <c r="FO27" s="56">
        <v>60</v>
      </c>
      <c r="FP27" s="150">
        <v>21</v>
      </c>
      <c r="FQ27" s="59">
        <v>75</v>
      </c>
      <c r="FR27" s="56">
        <v>57</v>
      </c>
      <c r="FT27" s="89">
        <v>21</v>
      </c>
      <c r="FU27" s="59">
        <v>27</v>
      </c>
      <c r="FV27" s="56">
        <v>44</v>
      </c>
      <c r="FX27" s="17">
        <v>20</v>
      </c>
      <c r="FY27" s="28">
        <v>97</v>
      </c>
      <c r="FZ27" s="23">
        <v>70</v>
      </c>
      <c r="GA27" s="70"/>
      <c r="GB27" s="71"/>
      <c r="GC27" s="28">
        <v>99</v>
      </c>
      <c r="GD27" s="23">
        <v>74</v>
      </c>
      <c r="GE27" s="29" t="s">
        <v>32</v>
      </c>
      <c r="GF27" s="21">
        <v>81</v>
      </c>
      <c r="GG27" s="28" t="s">
        <v>32</v>
      </c>
      <c r="GH27" s="23">
        <v>81</v>
      </c>
      <c r="GI27" s="29" t="s">
        <v>32</v>
      </c>
      <c r="GJ27" s="21">
        <v>78</v>
      </c>
    </row>
    <row r="28" spans="1:192" ht="16">
      <c r="A28" s="281">
        <v>27</v>
      </c>
      <c r="B28" s="290">
        <v>4</v>
      </c>
      <c r="C28" s="290"/>
      <c r="O28" s="215"/>
      <c r="P28" s="215"/>
      <c r="Q28" s="215"/>
      <c r="R28" s="215"/>
      <c r="S28" s="215"/>
      <c r="V28" s="17">
        <v>22</v>
      </c>
      <c r="W28" s="248">
        <v>43</v>
      </c>
      <c r="X28" s="23">
        <v>48</v>
      </c>
      <c r="Y28" s="189">
        <v>62</v>
      </c>
      <c r="Z28" s="21">
        <v>53</v>
      </c>
      <c r="AA28" s="248">
        <v>29</v>
      </c>
      <c r="AB28" s="23">
        <v>44</v>
      </c>
      <c r="AC28" s="189">
        <v>65</v>
      </c>
      <c r="AD28" s="21">
        <v>54</v>
      </c>
      <c r="AE28" s="248">
        <v>32</v>
      </c>
      <c r="AF28" s="23">
        <v>45</v>
      </c>
      <c r="AG28" s="189">
        <v>39</v>
      </c>
      <c r="AH28" s="21">
        <v>47</v>
      </c>
      <c r="AI28" s="248">
        <v>26</v>
      </c>
      <c r="AJ28" s="23">
        <v>43</v>
      </c>
      <c r="AL28" s="60">
        <v>29</v>
      </c>
      <c r="AM28" s="59">
        <v>10</v>
      </c>
      <c r="AN28" s="56">
        <v>37</v>
      </c>
      <c r="AO28" s="57">
        <v>26</v>
      </c>
      <c r="AP28" s="59">
        <v>2</v>
      </c>
      <c r="AQ28" s="56">
        <v>28</v>
      </c>
      <c r="AR28" s="57">
        <v>30</v>
      </c>
      <c r="AS28" s="59">
        <v>8</v>
      </c>
      <c r="AT28" s="56">
        <v>36</v>
      </c>
      <c r="AV28" s="89">
        <v>55</v>
      </c>
      <c r="AW28" s="181">
        <v>1</v>
      </c>
      <c r="AX28" s="58">
        <v>25</v>
      </c>
      <c r="AZ28" s="126">
        <v>22</v>
      </c>
      <c r="BA28" s="117">
        <v>8</v>
      </c>
      <c r="BB28" s="118">
        <v>36</v>
      </c>
      <c r="BC28" s="115">
        <v>8</v>
      </c>
      <c r="BD28" s="116">
        <v>36</v>
      </c>
      <c r="BE28" s="117">
        <v>36</v>
      </c>
      <c r="BF28" s="118">
        <v>46</v>
      </c>
      <c r="BG28" s="113"/>
      <c r="BH28" s="114"/>
      <c r="BI28" s="117">
        <v>53</v>
      </c>
      <c r="BJ28" s="118">
        <v>51</v>
      </c>
      <c r="BL28" s="17">
        <v>20</v>
      </c>
      <c r="BM28" s="28">
        <v>89</v>
      </c>
      <c r="BN28" s="23">
        <v>62</v>
      </c>
      <c r="BO28" s="59">
        <v>94</v>
      </c>
      <c r="BP28" s="58">
        <v>66</v>
      </c>
      <c r="BQ28" s="28">
        <v>83</v>
      </c>
      <c r="BR28" s="23">
        <v>60</v>
      </c>
      <c r="BS28" s="59">
        <v>98</v>
      </c>
      <c r="BT28" s="58">
        <v>70</v>
      </c>
      <c r="BU28" s="28" t="s">
        <v>32</v>
      </c>
      <c r="BV28" s="23">
        <v>77</v>
      </c>
      <c r="BW28" s="59">
        <v>97</v>
      </c>
      <c r="BX28" s="58">
        <v>69</v>
      </c>
      <c r="BY28" s="28" t="s">
        <v>32</v>
      </c>
      <c r="BZ28" s="23">
        <v>78</v>
      </c>
      <c r="CB28" s="89">
        <v>22</v>
      </c>
      <c r="CC28" s="59">
        <v>61</v>
      </c>
      <c r="CD28" s="56">
        <v>53</v>
      </c>
      <c r="CE28" s="90">
        <v>22</v>
      </c>
      <c r="CF28" s="59">
        <v>72</v>
      </c>
      <c r="CG28" s="56">
        <v>56</v>
      </c>
      <c r="CH28" s="150">
        <v>22</v>
      </c>
      <c r="CI28" s="59">
        <v>74</v>
      </c>
      <c r="CJ28" s="56">
        <v>56</v>
      </c>
      <c r="CL28" s="89">
        <v>22</v>
      </c>
      <c r="CM28" s="59">
        <v>14</v>
      </c>
      <c r="CN28" s="56">
        <v>39</v>
      </c>
      <c r="CP28" s="17">
        <v>21</v>
      </c>
      <c r="CQ28" s="28">
        <v>95</v>
      </c>
      <c r="CR28" s="23">
        <v>67</v>
      </c>
      <c r="CS28" s="70"/>
      <c r="CT28" s="71"/>
      <c r="CU28" s="28">
        <v>97</v>
      </c>
      <c r="CV28" s="23">
        <v>69</v>
      </c>
      <c r="CW28" s="29">
        <v>99</v>
      </c>
      <c r="CX28" s="21">
        <v>74</v>
      </c>
      <c r="CY28" s="26" t="s">
        <v>122</v>
      </c>
      <c r="CZ28" s="27" t="s">
        <v>118</v>
      </c>
      <c r="DA28" s="70" t="s">
        <v>122</v>
      </c>
      <c r="DB28" s="71" t="s">
        <v>119</v>
      </c>
      <c r="DD28" s="17">
        <v>22</v>
      </c>
      <c r="DE28" s="28">
        <v>23</v>
      </c>
      <c r="DF28" s="23">
        <v>43</v>
      </c>
      <c r="DG28" s="29">
        <v>46</v>
      </c>
      <c r="DH28" s="21">
        <v>49</v>
      </c>
      <c r="DI28" s="28">
        <v>23</v>
      </c>
      <c r="DJ28" s="23">
        <v>42</v>
      </c>
      <c r="DK28" s="29">
        <v>50</v>
      </c>
      <c r="DL28" s="21">
        <v>50</v>
      </c>
      <c r="DM28" s="28">
        <v>16</v>
      </c>
      <c r="DN28" s="23">
        <v>40</v>
      </c>
      <c r="DO28" s="29">
        <v>29</v>
      </c>
      <c r="DP28" s="21">
        <v>45</v>
      </c>
      <c r="DQ28" s="28">
        <v>15</v>
      </c>
      <c r="DR28" s="23">
        <v>40</v>
      </c>
      <c r="DT28" s="60">
        <v>39</v>
      </c>
      <c r="DU28" s="59">
        <v>19</v>
      </c>
      <c r="DV28" s="56">
        <v>41</v>
      </c>
      <c r="DW28" s="57">
        <v>38</v>
      </c>
      <c r="DX28" s="59">
        <v>1</v>
      </c>
      <c r="DY28" s="56">
        <v>28</v>
      </c>
      <c r="DZ28" s="57">
        <v>31</v>
      </c>
      <c r="EA28" s="59">
        <v>3</v>
      </c>
      <c r="EB28" s="56">
        <v>32</v>
      </c>
      <c r="ED28" s="89">
        <v>76</v>
      </c>
      <c r="EE28" s="181">
        <v>1</v>
      </c>
      <c r="EF28" s="58">
        <v>25</v>
      </c>
      <c r="EH28" s="126">
        <v>22</v>
      </c>
      <c r="EI28" s="117">
        <v>3</v>
      </c>
      <c r="EJ28" s="118">
        <v>31</v>
      </c>
      <c r="EK28" s="115">
        <v>3</v>
      </c>
      <c r="EL28" s="116">
        <v>31</v>
      </c>
      <c r="EM28" s="117">
        <v>19</v>
      </c>
      <c r="EN28" s="118">
        <v>41</v>
      </c>
      <c r="EO28" s="113"/>
      <c r="EP28" s="114"/>
      <c r="EQ28" s="117">
        <v>39</v>
      </c>
      <c r="ER28" s="118">
        <v>47</v>
      </c>
      <c r="ET28" s="17">
        <v>20</v>
      </c>
      <c r="EU28" s="28">
        <v>96</v>
      </c>
      <c r="EV28" s="23">
        <v>68</v>
      </c>
      <c r="EW28" s="59">
        <v>99</v>
      </c>
      <c r="EX28" s="58">
        <v>74</v>
      </c>
      <c r="EY28" s="28">
        <v>93</v>
      </c>
      <c r="EZ28" s="23">
        <v>65</v>
      </c>
      <c r="FA28" s="59" t="s">
        <v>32</v>
      </c>
      <c r="FB28" s="58">
        <v>76</v>
      </c>
      <c r="FC28" s="28" t="s">
        <v>32</v>
      </c>
      <c r="FD28" s="23">
        <v>76</v>
      </c>
      <c r="FE28" s="59">
        <v>99</v>
      </c>
      <c r="FF28" s="58">
        <v>72</v>
      </c>
      <c r="FG28" s="28" t="s">
        <v>122</v>
      </c>
      <c r="FH28" s="23" t="s">
        <v>118</v>
      </c>
      <c r="FJ28" s="89">
        <v>22</v>
      </c>
      <c r="FK28" s="59">
        <v>82</v>
      </c>
      <c r="FL28" s="56">
        <v>59</v>
      </c>
      <c r="FM28" s="90">
        <v>22</v>
      </c>
      <c r="FN28" s="59">
        <v>86</v>
      </c>
      <c r="FO28" s="56">
        <v>61</v>
      </c>
      <c r="FP28" s="150">
        <v>22</v>
      </c>
      <c r="FQ28" s="59">
        <v>78</v>
      </c>
      <c r="FR28" s="56">
        <v>58</v>
      </c>
      <c r="FT28" s="89">
        <v>22</v>
      </c>
      <c r="FU28" s="59">
        <v>29</v>
      </c>
      <c r="FV28" s="56">
        <v>44</v>
      </c>
      <c r="FX28" s="17">
        <v>21</v>
      </c>
      <c r="FY28" s="28">
        <v>98</v>
      </c>
      <c r="FZ28" s="23">
        <v>70</v>
      </c>
      <c r="GA28" s="70"/>
      <c r="GB28" s="71"/>
      <c r="GC28" s="28">
        <v>99</v>
      </c>
      <c r="GD28" s="23">
        <v>75</v>
      </c>
      <c r="GE28" s="59" t="s">
        <v>32</v>
      </c>
      <c r="GF28" s="58" t="s">
        <v>118</v>
      </c>
      <c r="GG28" s="28" t="s">
        <v>32</v>
      </c>
      <c r="GH28" s="23" t="s">
        <v>118</v>
      </c>
      <c r="GI28" s="70" t="s">
        <v>32</v>
      </c>
      <c r="GJ28" s="71">
        <v>79</v>
      </c>
    </row>
    <row r="29" spans="1:192" ht="17">
      <c r="A29" s="281">
        <v>28</v>
      </c>
      <c r="B29" s="290">
        <v>4</v>
      </c>
      <c r="C29" s="290"/>
      <c r="F29" t="s">
        <v>147</v>
      </c>
      <c r="O29" s="215"/>
      <c r="P29" s="215"/>
      <c r="Q29" s="215"/>
      <c r="R29" s="215"/>
      <c r="S29" s="215"/>
      <c r="V29" s="17">
        <v>23</v>
      </c>
      <c r="W29" s="248">
        <v>50</v>
      </c>
      <c r="X29" s="23">
        <v>50</v>
      </c>
      <c r="Y29" s="189">
        <v>68</v>
      </c>
      <c r="Z29" s="21">
        <v>55</v>
      </c>
      <c r="AA29" s="248">
        <v>34</v>
      </c>
      <c r="AB29" s="23">
        <v>46</v>
      </c>
      <c r="AC29" s="189">
        <v>70</v>
      </c>
      <c r="AD29" s="21">
        <v>55</v>
      </c>
      <c r="AE29" s="248">
        <v>36</v>
      </c>
      <c r="AF29" s="23">
        <v>47</v>
      </c>
      <c r="AG29" s="189">
        <v>48</v>
      </c>
      <c r="AH29" s="21">
        <v>49</v>
      </c>
      <c r="AI29" s="248">
        <v>31</v>
      </c>
      <c r="AJ29" s="23">
        <v>45</v>
      </c>
      <c r="AL29" s="60">
        <v>30</v>
      </c>
      <c r="AM29" s="59">
        <v>12</v>
      </c>
      <c r="AN29" s="56">
        <v>38</v>
      </c>
      <c r="AO29" s="57">
        <v>27</v>
      </c>
      <c r="AP29" s="59">
        <v>2</v>
      </c>
      <c r="AQ29" s="56">
        <v>29</v>
      </c>
      <c r="AR29" s="57">
        <v>31</v>
      </c>
      <c r="AS29" s="59">
        <v>8</v>
      </c>
      <c r="AT29" s="56">
        <v>36</v>
      </c>
      <c r="AV29" s="89">
        <v>56</v>
      </c>
      <c r="AW29" s="181">
        <v>1</v>
      </c>
      <c r="AX29" s="58">
        <v>25</v>
      </c>
      <c r="AZ29" s="126">
        <v>23</v>
      </c>
      <c r="BA29" s="117">
        <v>9</v>
      </c>
      <c r="BB29" s="118">
        <v>37</v>
      </c>
      <c r="BC29" s="115">
        <v>9</v>
      </c>
      <c r="BD29" s="116">
        <v>37</v>
      </c>
      <c r="BE29" s="117">
        <v>44</v>
      </c>
      <c r="BF29" s="118">
        <v>48</v>
      </c>
      <c r="BG29" s="113"/>
      <c r="BH29" s="114"/>
      <c r="BI29" s="117">
        <v>59</v>
      </c>
      <c r="BJ29" s="118">
        <v>52</v>
      </c>
      <c r="BL29" s="17">
        <v>21</v>
      </c>
      <c r="BM29" s="28">
        <v>91</v>
      </c>
      <c r="BN29" s="23">
        <v>64</v>
      </c>
      <c r="BO29" s="59">
        <v>96</v>
      </c>
      <c r="BP29" s="58">
        <v>67</v>
      </c>
      <c r="BQ29" s="28">
        <v>86</v>
      </c>
      <c r="BR29" s="23">
        <v>61</v>
      </c>
      <c r="BS29" s="59">
        <v>98</v>
      </c>
      <c r="BT29" s="58">
        <v>71</v>
      </c>
      <c r="BU29" s="28" t="s">
        <v>32</v>
      </c>
      <c r="BV29" s="23">
        <v>78</v>
      </c>
      <c r="BW29" s="59">
        <v>98</v>
      </c>
      <c r="BX29" s="58">
        <v>70</v>
      </c>
      <c r="BY29" s="28" t="s">
        <v>32</v>
      </c>
      <c r="BZ29" s="23">
        <v>79</v>
      </c>
      <c r="CB29" s="89">
        <v>23</v>
      </c>
      <c r="CC29" s="59">
        <v>64</v>
      </c>
      <c r="CD29" s="56">
        <v>53</v>
      </c>
      <c r="CE29" s="90">
        <v>23</v>
      </c>
      <c r="CF29" s="59">
        <v>74</v>
      </c>
      <c r="CG29" s="56">
        <v>56</v>
      </c>
      <c r="CH29" s="150">
        <v>23</v>
      </c>
      <c r="CI29" s="59">
        <v>76</v>
      </c>
      <c r="CJ29" s="56">
        <v>57</v>
      </c>
      <c r="CL29" s="89">
        <v>23</v>
      </c>
      <c r="CM29" s="59">
        <v>16</v>
      </c>
      <c r="CN29" s="56">
        <v>40</v>
      </c>
      <c r="CP29" s="17">
        <v>22</v>
      </c>
      <c r="CQ29" s="28">
        <v>97</v>
      </c>
      <c r="CR29" s="23">
        <v>69</v>
      </c>
      <c r="CS29" s="70"/>
      <c r="CT29" s="71"/>
      <c r="CU29" s="28">
        <v>98</v>
      </c>
      <c r="CV29" s="23">
        <v>71</v>
      </c>
      <c r="CW29" s="29" t="s">
        <v>32</v>
      </c>
      <c r="CX29" s="21">
        <v>76</v>
      </c>
      <c r="CY29" s="26" t="s">
        <v>122</v>
      </c>
      <c r="CZ29" s="27" t="s">
        <v>118</v>
      </c>
      <c r="DA29" s="70" t="s">
        <v>122</v>
      </c>
      <c r="DB29" s="71" t="s">
        <v>119</v>
      </c>
      <c r="DD29" s="17">
        <v>23</v>
      </c>
      <c r="DE29" s="28">
        <v>30</v>
      </c>
      <c r="DF29" s="23">
        <v>45</v>
      </c>
      <c r="DG29" s="29">
        <v>53</v>
      </c>
      <c r="DH29" s="21">
        <v>51</v>
      </c>
      <c r="DI29" s="28">
        <v>27</v>
      </c>
      <c r="DJ29" s="23">
        <v>44</v>
      </c>
      <c r="DK29" s="29">
        <v>57</v>
      </c>
      <c r="DL29" s="21">
        <v>52</v>
      </c>
      <c r="DM29" s="28">
        <v>20</v>
      </c>
      <c r="DN29" s="23">
        <v>42</v>
      </c>
      <c r="DO29" s="29">
        <v>36</v>
      </c>
      <c r="DP29" s="21">
        <v>47</v>
      </c>
      <c r="DQ29" s="28">
        <v>20</v>
      </c>
      <c r="DR29" s="23">
        <v>41</v>
      </c>
      <c r="DT29" s="60">
        <v>40</v>
      </c>
      <c r="DU29" s="59">
        <v>23</v>
      </c>
      <c r="DV29" s="56">
        <v>43</v>
      </c>
      <c r="DW29" s="57">
        <v>39</v>
      </c>
      <c r="DX29" s="59">
        <v>2</v>
      </c>
      <c r="DY29" s="56">
        <v>28</v>
      </c>
      <c r="DZ29" s="57">
        <v>32</v>
      </c>
      <c r="EA29" s="59">
        <v>4</v>
      </c>
      <c r="EB29" s="56">
        <v>32</v>
      </c>
      <c r="ED29" s="89">
        <v>77</v>
      </c>
      <c r="EE29" s="181">
        <v>1</v>
      </c>
      <c r="EF29" s="58">
        <v>25</v>
      </c>
      <c r="EH29" s="126">
        <v>23</v>
      </c>
      <c r="EI29" s="117">
        <v>4</v>
      </c>
      <c r="EJ29" s="118">
        <v>33</v>
      </c>
      <c r="EK29" s="115">
        <v>3</v>
      </c>
      <c r="EL29" s="116">
        <v>32</v>
      </c>
      <c r="EM29" s="117">
        <v>25</v>
      </c>
      <c r="EN29" s="118">
        <v>43</v>
      </c>
      <c r="EO29" s="113"/>
      <c r="EP29" s="114"/>
      <c r="EQ29" s="117">
        <v>43</v>
      </c>
      <c r="ER29" s="118">
        <v>48</v>
      </c>
      <c r="ET29" s="17">
        <v>21</v>
      </c>
      <c r="EU29" s="28">
        <v>97</v>
      </c>
      <c r="EV29" s="23">
        <v>69</v>
      </c>
      <c r="EW29" s="59" t="s">
        <v>32</v>
      </c>
      <c r="EX29" s="58">
        <v>76</v>
      </c>
      <c r="EY29" s="28">
        <v>94</v>
      </c>
      <c r="EZ29" s="23">
        <v>65</v>
      </c>
      <c r="FA29" s="59" t="s">
        <v>32</v>
      </c>
      <c r="FB29" s="58">
        <v>78</v>
      </c>
      <c r="FC29" s="28" t="s">
        <v>32</v>
      </c>
      <c r="FD29" s="23">
        <v>78</v>
      </c>
      <c r="FE29" s="59">
        <v>99</v>
      </c>
      <c r="FF29" s="58">
        <v>74</v>
      </c>
      <c r="FG29" s="28" t="s">
        <v>122</v>
      </c>
      <c r="FH29" s="23" t="s">
        <v>118</v>
      </c>
      <c r="FJ29" s="89">
        <v>23</v>
      </c>
      <c r="FK29" s="59">
        <v>84</v>
      </c>
      <c r="FL29" s="56">
        <v>60</v>
      </c>
      <c r="FM29" s="90">
        <v>23</v>
      </c>
      <c r="FN29" s="59">
        <v>88</v>
      </c>
      <c r="FO29" s="56">
        <v>62</v>
      </c>
      <c r="FP29" s="150">
        <v>23</v>
      </c>
      <c r="FQ29" s="59">
        <v>81</v>
      </c>
      <c r="FR29" s="56">
        <v>59</v>
      </c>
      <c r="FT29" s="89">
        <v>23</v>
      </c>
      <c r="FU29" s="59">
        <v>30</v>
      </c>
      <c r="FV29" s="56">
        <v>45</v>
      </c>
      <c r="FX29" s="17">
        <v>22</v>
      </c>
      <c r="FY29" s="28">
        <v>98</v>
      </c>
      <c r="FZ29" s="23">
        <v>71</v>
      </c>
      <c r="GA29" s="70"/>
      <c r="GB29" s="71"/>
      <c r="GC29" s="28">
        <v>99</v>
      </c>
      <c r="GD29" s="23">
        <v>75</v>
      </c>
      <c r="GE29" s="59" t="s">
        <v>32</v>
      </c>
      <c r="GF29" s="58" t="s">
        <v>118</v>
      </c>
      <c r="GG29" s="28" t="s">
        <v>32</v>
      </c>
      <c r="GH29" s="23" t="s">
        <v>118</v>
      </c>
      <c r="GI29" s="70" t="s">
        <v>32</v>
      </c>
      <c r="GJ29" s="71">
        <v>81</v>
      </c>
    </row>
    <row r="30" spans="1:192" ht="18" thickBot="1">
      <c r="A30" s="281">
        <v>29</v>
      </c>
      <c r="B30" s="290">
        <v>4</v>
      </c>
      <c r="C30" s="290"/>
      <c r="G30" t="s">
        <v>148</v>
      </c>
      <c r="H30" t="s">
        <v>128</v>
      </c>
      <c r="I30" t="s">
        <v>129</v>
      </c>
      <c r="K30">
        <f t="shared" ref="K30:K36" si="6">L30*N30/M30</f>
        <v>32</v>
      </c>
      <c r="L30">
        <f>SUM(B60:B67)</f>
        <v>32</v>
      </c>
      <c r="M30">
        <f>COUNTA(B60:B67)</f>
        <v>8</v>
      </c>
      <c r="N30">
        <v>8</v>
      </c>
      <c r="O30" s="215" t="str">
        <f>BM1</f>
        <v>&gt;99</v>
      </c>
      <c r="P30" s="215">
        <f>BN1</f>
        <v>79</v>
      </c>
      <c r="Q30" s="215"/>
      <c r="R30" s="215" t="str">
        <f>EU1</f>
        <v>&gt;99</v>
      </c>
      <c r="S30" s="215">
        <f>EV1</f>
        <v>81</v>
      </c>
      <c r="V30" s="30">
        <v>24</v>
      </c>
      <c r="W30" s="34">
        <v>58</v>
      </c>
      <c r="X30" s="31">
        <v>52</v>
      </c>
      <c r="Y30" s="32">
        <v>75</v>
      </c>
      <c r="Z30" s="33">
        <v>57</v>
      </c>
      <c r="AA30" s="34">
        <v>42</v>
      </c>
      <c r="AB30" s="31">
        <v>48</v>
      </c>
      <c r="AC30" s="32">
        <v>76</v>
      </c>
      <c r="AD30" s="33">
        <v>57</v>
      </c>
      <c r="AE30" s="34">
        <v>43</v>
      </c>
      <c r="AF30" s="31">
        <v>48</v>
      </c>
      <c r="AG30" s="32">
        <v>56</v>
      </c>
      <c r="AH30" s="33">
        <v>52</v>
      </c>
      <c r="AI30" s="34">
        <v>42</v>
      </c>
      <c r="AJ30" s="31">
        <v>48</v>
      </c>
      <c r="AL30" s="60">
        <v>31</v>
      </c>
      <c r="AM30" s="59">
        <v>14</v>
      </c>
      <c r="AN30" s="56">
        <v>39</v>
      </c>
      <c r="AO30" s="57">
        <v>28</v>
      </c>
      <c r="AP30" s="59">
        <v>2</v>
      </c>
      <c r="AQ30" s="56">
        <v>29</v>
      </c>
      <c r="AR30" s="57">
        <v>32</v>
      </c>
      <c r="AS30" s="59">
        <v>9</v>
      </c>
      <c r="AT30" s="56">
        <v>37</v>
      </c>
      <c r="AV30" s="89">
        <v>57</v>
      </c>
      <c r="AW30" s="181">
        <v>1</v>
      </c>
      <c r="AX30" s="58">
        <v>26</v>
      </c>
      <c r="AZ30" s="127">
        <v>24</v>
      </c>
      <c r="BA30" s="119">
        <v>12</v>
      </c>
      <c r="BB30" s="120">
        <v>38</v>
      </c>
      <c r="BC30" s="128">
        <v>10</v>
      </c>
      <c r="BD30" s="125">
        <v>37</v>
      </c>
      <c r="BE30" s="119">
        <v>52</v>
      </c>
      <c r="BF30" s="120">
        <v>50</v>
      </c>
      <c r="BG30" s="122"/>
      <c r="BH30" s="124"/>
      <c r="BI30" s="119">
        <v>64</v>
      </c>
      <c r="BJ30" s="120">
        <v>54</v>
      </c>
      <c r="BL30" s="17">
        <v>22</v>
      </c>
      <c r="BM30" s="28">
        <v>93</v>
      </c>
      <c r="BN30" s="23">
        <v>65</v>
      </c>
      <c r="BO30" s="59">
        <v>96</v>
      </c>
      <c r="BP30" s="58">
        <v>68</v>
      </c>
      <c r="BQ30" s="28">
        <v>88</v>
      </c>
      <c r="BR30" s="23">
        <v>62</v>
      </c>
      <c r="BS30" s="59">
        <v>99</v>
      </c>
      <c r="BT30" s="58">
        <v>72</v>
      </c>
      <c r="BU30" s="28" t="s">
        <v>32</v>
      </c>
      <c r="BV30" s="23">
        <v>80</v>
      </c>
      <c r="BW30" s="59">
        <v>99</v>
      </c>
      <c r="BX30" s="58">
        <v>72</v>
      </c>
      <c r="BY30" s="28" t="s">
        <v>32</v>
      </c>
      <c r="BZ30" s="23">
        <v>79</v>
      </c>
      <c r="CB30" s="151">
        <v>24</v>
      </c>
      <c r="CC30" s="66">
        <v>67</v>
      </c>
      <c r="CD30" s="63">
        <v>54</v>
      </c>
      <c r="CE30" s="149">
        <v>24</v>
      </c>
      <c r="CF30" s="66">
        <v>76</v>
      </c>
      <c r="CG30" s="63">
        <v>57</v>
      </c>
      <c r="CH30" s="153">
        <v>24</v>
      </c>
      <c r="CI30" s="66">
        <v>79</v>
      </c>
      <c r="CJ30" s="63">
        <v>58</v>
      </c>
      <c r="CL30" s="91">
        <v>24</v>
      </c>
      <c r="CM30" s="94">
        <v>17</v>
      </c>
      <c r="CN30" s="92">
        <v>40</v>
      </c>
      <c r="CP30" s="17">
        <v>23</v>
      </c>
      <c r="CQ30" s="28">
        <v>98</v>
      </c>
      <c r="CR30" s="23">
        <v>70</v>
      </c>
      <c r="CS30" s="70"/>
      <c r="CT30" s="71"/>
      <c r="CU30" s="28">
        <v>99</v>
      </c>
      <c r="CV30" s="23">
        <v>72</v>
      </c>
      <c r="CW30" s="29" t="s">
        <v>32</v>
      </c>
      <c r="CX30" s="21">
        <v>79</v>
      </c>
      <c r="CY30" s="26" t="s">
        <v>122</v>
      </c>
      <c r="CZ30" s="27" t="s">
        <v>118</v>
      </c>
      <c r="DA30" s="70" t="s">
        <v>122</v>
      </c>
      <c r="DB30" s="71" t="s">
        <v>119</v>
      </c>
      <c r="DD30" s="30">
        <v>24</v>
      </c>
      <c r="DE30" s="34">
        <v>38</v>
      </c>
      <c r="DF30" s="31">
        <v>47</v>
      </c>
      <c r="DG30" s="32">
        <v>61</v>
      </c>
      <c r="DH30" s="33">
        <v>53</v>
      </c>
      <c r="DI30" s="34">
        <v>36</v>
      </c>
      <c r="DJ30" s="31">
        <v>46</v>
      </c>
      <c r="DK30" s="32">
        <v>64</v>
      </c>
      <c r="DL30" s="33">
        <v>54</v>
      </c>
      <c r="DM30" s="34">
        <v>25</v>
      </c>
      <c r="DN30" s="31">
        <v>43</v>
      </c>
      <c r="DO30" s="32">
        <v>45</v>
      </c>
      <c r="DP30" s="33">
        <v>49</v>
      </c>
      <c r="DQ30" s="34">
        <v>30</v>
      </c>
      <c r="DR30" s="31">
        <v>45</v>
      </c>
      <c r="DT30" s="60">
        <v>41</v>
      </c>
      <c r="DU30" s="59">
        <v>26</v>
      </c>
      <c r="DV30" s="56">
        <v>44</v>
      </c>
      <c r="DW30" s="57">
        <v>40</v>
      </c>
      <c r="DX30" s="59">
        <v>2</v>
      </c>
      <c r="DY30" s="56">
        <v>29</v>
      </c>
      <c r="DZ30" s="57">
        <v>33</v>
      </c>
      <c r="EA30" s="59">
        <v>5</v>
      </c>
      <c r="EB30" s="56">
        <v>33</v>
      </c>
      <c r="ED30" s="89">
        <v>78</v>
      </c>
      <c r="EE30" s="181">
        <v>1</v>
      </c>
      <c r="EF30" s="58">
        <v>25</v>
      </c>
      <c r="EH30" s="127">
        <v>24</v>
      </c>
      <c r="EI30" s="119">
        <v>5</v>
      </c>
      <c r="EJ30" s="120">
        <v>34</v>
      </c>
      <c r="EK30" s="128">
        <v>4</v>
      </c>
      <c r="EL30" s="125">
        <v>33</v>
      </c>
      <c r="EM30" s="119">
        <v>33</v>
      </c>
      <c r="EN30" s="120">
        <v>46</v>
      </c>
      <c r="EO30" s="122"/>
      <c r="EP30" s="124"/>
      <c r="EQ30" s="119">
        <v>47</v>
      </c>
      <c r="ER30" s="120">
        <v>49</v>
      </c>
      <c r="ET30" s="17">
        <v>22</v>
      </c>
      <c r="EU30" s="28">
        <v>97</v>
      </c>
      <c r="EV30" s="23">
        <v>70</v>
      </c>
      <c r="EW30" s="59" t="s">
        <v>32</v>
      </c>
      <c r="EX30" s="58">
        <v>79</v>
      </c>
      <c r="EY30" s="28">
        <v>95</v>
      </c>
      <c r="EZ30" s="23">
        <v>66</v>
      </c>
      <c r="FA30" s="59" t="s">
        <v>32</v>
      </c>
      <c r="FB30" s="58">
        <v>78</v>
      </c>
      <c r="FC30" s="28" t="s">
        <v>32</v>
      </c>
      <c r="FD30" s="23">
        <v>79</v>
      </c>
      <c r="FE30" s="59">
        <v>99</v>
      </c>
      <c r="FF30" s="58">
        <v>75</v>
      </c>
      <c r="FG30" s="28" t="s">
        <v>122</v>
      </c>
      <c r="FH30" s="23" t="s">
        <v>118</v>
      </c>
      <c r="FJ30" s="151">
        <v>24</v>
      </c>
      <c r="FK30" s="66">
        <v>87</v>
      </c>
      <c r="FL30" s="63">
        <v>61</v>
      </c>
      <c r="FM30" s="149">
        <v>24</v>
      </c>
      <c r="FN30" s="66">
        <v>89</v>
      </c>
      <c r="FO30" s="63">
        <v>62</v>
      </c>
      <c r="FP30" s="153">
        <v>24</v>
      </c>
      <c r="FQ30" s="66">
        <v>84</v>
      </c>
      <c r="FR30" s="63">
        <v>60</v>
      </c>
      <c r="FT30" s="91">
        <v>24</v>
      </c>
      <c r="FU30" s="94">
        <v>31</v>
      </c>
      <c r="FV30" s="92">
        <v>45</v>
      </c>
      <c r="FX30" s="17">
        <v>23</v>
      </c>
      <c r="FY30" s="28">
        <v>99</v>
      </c>
      <c r="FZ30" s="23">
        <v>73</v>
      </c>
      <c r="GA30" s="70"/>
      <c r="GB30" s="71"/>
      <c r="GC30" s="28" t="s">
        <v>32</v>
      </c>
      <c r="GD30" s="23">
        <v>76</v>
      </c>
      <c r="GE30" s="59" t="s">
        <v>32</v>
      </c>
      <c r="GF30" s="58" t="s">
        <v>118</v>
      </c>
      <c r="GG30" s="28" t="s">
        <v>32</v>
      </c>
      <c r="GH30" s="23" t="s">
        <v>118</v>
      </c>
      <c r="GI30" s="70" t="s">
        <v>122</v>
      </c>
      <c r="GJ30" s="71" t="s">
        <v>118</v>
      </c>
    </row>
    <row r="31" spans="1:192" ht="18" thickBot="1">
      <c r="A31" s="281">
        <v>30</v>
      </c>
      <c r="B31" s="292">
        <v>4</v>
      </c>
      <c r="C31" s="292"/>
      <c r="F31" t="s">
        <v>149</v>
      </c>
      <c r="G31">
        <f>COUNTIF(C2:C9,4)</f>
        <v>0</v>
      </c>
      <c r="H31">
        <f>COUNTIF(C2:C9,3)</f>
        <v>0</v>
      </c>
      <c r="I31" s="287" t="str">
        <f>(G31+H31) &amp; "/8"</f>
        <v>0/8</v>
      </c>
      <c r="K31">
        <f t="shared" si="6"/>
        <v>28</v>
      </c>
      <c r="L31">
        <f>SUM(B68:B74)</f>
        <v>28</v>
      </c>
      <c r="M31">
        <f>COUNTA(B68:B74)</f>
        <v>7</v>
      </c>
      <c r="N31">
        <v>7</v>
      </c>
      <c r="O31" s="215" t="str">
        <f>BO1</f>
        <v>&gt;99</v>
      </c>
      <c r="P31" s="215">
        <f>BP1</f>
        <v>77</v>
      </c>
      <c r="Q31" s="215"/>
      <c r="R31" s="215" t="str">
        <f>EW1</f>
        <v>&gt;99</v>
      </c>
      <c r="S31" s="215" t="str">
        <f>EX1</f>
        <v>&gt;79</v>
      </c>
      <c r="V31" s="17">
        <v>25</v>
      </c>
      <c r="W31" s="248">
        <v>65</v>
      </c>
      <c r="X31" s="23">
        <v>54</v>
      </c>
      <c r="Y31" s="189">
        <v>81</v>
      </c>
      <c r="Z31" s="21">
        <v>59</v>
      </c>
      <c r="AA31" s="248">
        <v>51</v>
      </c>
      <c r="AB31" s="23">
        <v>50</v>
      </c>
      <c r="AC31" s="189">
        <v>82</v>
      </c>
      <c r="AD31" s="21">
        <v>59</v>
      </c>
      <c r="AE31" s="248">
        <v>50</v>
      </c>
      <c r="AF31" s="23">
        <v>50</v>
      </c>
      <c r="AG31" s="189">
        <v>63</v>
      </c>
      <c r="AH31" s="21">
        <v>53</v>
      </c>
      <c r="AI31" s="248">
        <v>53</v>
      </c>
      <c r="AJ31" s="23">
        <v>51</v>
      </c>
      <c r="AL31" s="62">
        <v>32</v>
      </c>
      <c r="AM31" s="66">
        <v>16</v>
      </c>
      <c r="AN31" s="63">
        <v>40</v>
      </c>
      <c r="AO31" s="64">
        <v>29</v>
      </c>
      <c r="AP31" s="66">
        <v>2</v>
      </c>
      <c r="AQ31" s="63">
        <v>29</v>
      </c>
      <c r="AR31" s="64">
        <v>33</v>
      </c>
      <c r="AS31" s="66">
        <v>10</v>
      </c>
      <c r="AT31" s="63">
        <v>37</v>
      </c>
      <c r="AV31" s="91">
        <v>58</v>
      </c>
      <c r="AW31" s="94">
        <v>1</v>
      </c>
      <c r="AX31" s="96">
        <v>26</v>
      </c>
      <c r="AZ31" s="126">
        <v>25</v>
      </c>
      <c r="BA31" s="117">
        <v>15</v>
      </c>
      <c r="BB31" s="118">
        <v>40</v>
      </c>
      <c r="BC31" s="115">
        <v>12</v>
      </c>
      <c r="BD31" s="116">
        <v>38</v>
      </c>
      <c r="BE31" s="117">
        <v>59</v>
      </c>
      <c r="BF31" s="118">
        <v>52</v>
      </c>
      <c r="BG31" s="113"/>
      <c r="BH31" s="114"/>
      <c r="BI31" s="117">
        <v>68</v>
      </c>
      <c r="BJ31" s="118">
        <v>55</v>
      </c>
      <c r="BL31" s="17">
        <v>23</v>
      </c>
      <c r="BM31" s="28">
        <v>95</v>
      </c>
      <c r="BN31" s="23">
        <v>66</v>
      </c>
      <c r="BO31" s="59">
        <v>97</v>
      </c>
      <c r="BP31" s="58">
        <v>69</v>
      </c>
      <c r="BQ31" s="28">
        <v>90</v>
      </c>
      <c r="BR31" s="23">
        <v>63</v>
      </c>
      <c r="BS31" s="59">
        <v>99</v>
      </c>
      <c r="BT31" s="58">
        <v>73</v>
      </c>
      <c r="BU31" s="28" t="s">
        <v>32</v>
      </c>
      <c r="BV31" s="23">
        <v>81</v>
      </c>
      <c r="BW31" s="59">
        <v>99</v>
      </c>
      <c r="BX31" s="58">
        <v>74</v>
      </c>
      <c r="BY31" s="28" t="s">
        <v>32</v>
      </c>
      <c r="BZ31" s="23" t="s">
        <v>119</v>
      </c>
      <c r="CB31" s="89">
        <v>25</v>
      </c>
      <c r="CC31" s="59">
        <v>70</v>
      </c>
      <c r="CD31" s="56">
        <v>55</v>
      </c>
      <c r="CE31" s="90">
        <v>25</v>
      </c>
      <c r="CF31" s="59">
        <v>79</v>
      </c>
      <c r="CG31" s="56">
        <v>58</v>
      </c>
      <c r="CH31" s="150">
        <v>25</v>
      </c>
      <c r="CI31" s="59">
        <v>81</v>
      </c>
      <c r="CJ31" s="56">
        <v>59</v>
      </c>
      <c r="CL31" s="89">
        <v>25</v>
      </c>
      <c r="CM31" s="59">
        <v>17</v>
      </c>
      <c r="CN31" s="56">
        <v>41</v>
      </c>
      <c r="CP31" s="30">
        <v>24</v>
      </c>
      <c r="CQ31" s="34">
        <v>99</v>
      </c>
      <c r="CR31" s="31">
        <v>72</v>
      </c>
      <c r="CS31" s="121"/>
      <c r="CT31" s="123"/>
      <c r="CU31" s="34">
        <v>99</v>
      </c>
      <c r="CV31" s="31">
        <v>73</v>
      </c>
      <c r="CW31" s="32" t="s">
        <v>32</v>
      </c>
      <c r="CX31" s="33">
        <v>81</v>
      </c>
      <c r="CY31" s="26" t="s">
        <v>122</v>
      </c>
      <c r="CZ31" s="27" t="s">
        <v>118</v>
      </c>
      <c r="DA31" s="70" t="s">
        <v>122</v>
      </c>
      <c r="DB31" s="71" t="s">
        <v>119</v>
      </c>
      <c r="DD31" s="17">
        <v>25</v>
      </c>
      <c r="DE31" s="28">
        <v>46</v>
      </c>
      <c r="DF31" s="23">
        <v>49</v>
      </c>
      <c r="DG31" s="29">
        <v>69</v>
      </c>
      <c r="DH31" s="21">
        <v>55</v>
      </c>
      <c r="DI31" s="28">
        <v>43</v>
      </c>
      <c r="DJ31" s="23">
        <v>48</v>
      </c>
      <c r="DK31" s="29">
        <v>71</v>
      </c>
      <c r="DL31" s="21">
        <v>56</v>
      </c>
      <c r="DM31" s="28">
        <v>32</v>
      </c>
      <c r="DN31" s="23">
        <v>45</v>
      </c>
      <c r="DO31" s="29">
        <v>55</v>
      </c>
      <c r="DP31" s="21">
        <v>51</v>
      </c>
      <c r="DQ31" s="28">
        <v>39</v>
      </c>
      <c r="DR31" s="23">
        <v>47</v>
      </c>
      <c r="DT31" s="62">
        <v>42</v>
      </c>
      <c r="DU31" s="66">
        <v>29</v>
      </c>
      <c r="DV31" s="63">
        <v>45</v>
      </c>
      <c r="DW31" s="64">
        <v>41</v>
      </c>
      <c r="DX31" s="66">
        <v>2</v>
      </c>
      <c r="DY31" s="63">
        <v>30</v>
      </c>
      <c r="DZ31" s="64">
        <v>34</v>
      </c>
      <c r="EA31" s="66">
        <v>6</v>
      </c>
      <c r="EB31" s="63">
        <v>34</v>
      </c>
      <c r="ED31" s="91">
        <v>79</v>
      </c>
      <c r="EE31" s="94">
        <v>1</v>
      </c>
      <c r="EF31" s="96">
        <v>25</v>
      </c>
      <c r="EH31" s="126">
        <v>25</v>
      </c>
      <c r="EI31" s="117">
        <v>7</v>
      </c>
      <c r="EJ31" s="118">
        <v>35</v>
      </c>
      <c r="EK31" s="115">
        <v>6</v>
      </c>
      <c r="EL31" s="116">
        <v>34</v>
      </c>
      <c r="EM31" s="117">
        <v>42</v>
      </c>
      <c r="EN31" s="118">
        <v>48</v>
      </c>
      <c r="EO31" s="113"/>
      <c r="EP31" s="114"/>
      <c r="EQ31" s="117">
        <v>51</v>
      </c>
      <c r="ER31" s="118">
        <v>50</v>
      </c>
      <c r="ET31" s="17">
        <v>23</v>
      </c>
      <c r="EU31" s="28">
        <v>98</v>
      </c>
      <c r="EV31" s="23">
        <v>70</v>
      </c>
      <c r="EW31" s="59" t="s">
        <v>122</v>
      </c>
      <c r="EX31" s="58" t="s">
        <v>119</v>
      </c>
      <c r="EY31" s="28">
        <v>95</v>
      </c>
      <c r="EZ31" s="23">
        <v>67</v>
      </c>
      <c r="FA31" s="59" t="s">
        <v>32</v>
      </c>
      <c r="FB31" s="58">
        <v>79</v>
      </c>
      <c r="FC31" s="28" t="s">
        <v>32</v>
      </c>
      <c r="FD31" s="23" t="s">
        <v>119</v>
      </c>
      <c r="FE31" s="59" t="s">
        <v>32</v>
      </c>
      <c r="FF31" s="58">
        <v>76</v>
      </c>
      <c r="FG31" s="28" t="s">
        <v>122</v>
      </c>
      <c r="FH31" s="23" t="s">
        <v>118</v>
      </c>
      <c r="FJ31" s="89">
        <v>25</v>
      </c>
      <c r="FK31" s="59">
        <v>88</v>
      </c>
      <c r="FL31" s="56">
        <v>62</v>
      </c>
      <c r="FM31" s="90">
        <v>25</v>
      </c>
      <c r="FN31" s="59">
        <v>90</v>
      </c>
      <c r="FO31" s="56">
        <v>63</v>
      </c>
      <c r="FP31" s="150">
        <v>25</v>
      </c>
      <c r="FQ31" s="59">
        <v>86</v>
      </c>
      <c r="FR31" s="56">
        <v>61</v>
      </c>
      <c r="FT31" s="89">
        <v>25</v>
      </c>
      <c r="FU31" s="59">
        <v>33</v>
      </c>
      <c r="FV31" s="56">
        <v>45</v>
      </c>
      <c r="FX31" s="30">
        <v>24</v>
      </c>
      <c r="FY31" s="34">
        <v>99</v>
      </c>
      <c r="FZ31" s="31">
        <v>74</v>
      </c>
      <c r="GA31" s="121"/>
      <c r="GB31" s="123"/>
      <c r="GC31" s="34" t="s">
        <v>32</v>
      </c>
      <c r="GD31" s="31">
        <v>78</v>
      </c>
      <c r="GE31" s="59" t="s">
        <v>32</v>
      </c>
      <c r="GF31" s="58" t="s">
        <v>118</v>
      </c>
      <c r="GG31" s="28" t="s">
        <v>32</v>
      </c>
      <c r="GH31" s="23" t="s">
        <v>118</v>
      </c>
      <c r="GI31" s="70" t="s">
        <v>122</v>
      </c>
      <c r="GJ31" s="123" t="s">
        <v>118</v>
      </c>
    </row>
    <row r="32" spans="1:192" ht="17">
      <c r="A32" s="281">
        <v>31</v>
      </c>
      <c r="B32" s="288">
        <v>4</v>
      </c>
      <c r="C32" s="290"/>
      <c r="D32" t="s">
        <v>98</v>
      </c>
      <c r="F32" t="s">
        <v>131</v>
      </c>
      <c r="G32">
        <f>COUNTIF(C10:C17,4)</f>
        <v>0</v>
      </c>
      <c r="H32">
        <f>COUNTIF(C10:C17,3)</f>
        <v>0</v>
      </c>
      <c r="I32" s="287" t="str">
        <f t="shared" ref="I32:I37" si="7">(G32+H32) &amp; "/8"</f>
        <v>0/8</v>
      </c>
      <c r="K32">
        <f t="shared" si="6"/>
        <v>40</v>
      </c>
      <c r="L32">
        <f>SUM(B75:B84)</f>
        <v>40</v>
      </c>
      <c r="M32">
        <f>COUNTA(B75:B84)</f>
        <v>10</v>
      </c>
      <c r="N32">
        <v>10</v>
      </c>
      <c r="O32" s="215" t="str">
        <f>BQ1</f>
        <v>&gt;99</v>
      </c>
      <c r="P32" s="215">
        <f>BR1</f>
        <v>81</v>
      </c>
      <c r="Q32" s="215"/>
      <c r="R32" s="215" t="str">
        <f>EY1</f>
        <v>&gt;99</v>
      </c>
      <c r="S32" s="215">
        <f>EZ1</f>
        <v>81</v>
      </c>
      <c r="V32" s="17">
        <v>26</v>
      </c>
      <c r="W32" s="248">
        <v>72</v>
      </c>
      <c r="X32" s="23">
        <v>56</v>
      </c>
      <c r="Y32" s="189">
        <v>85</v>
      </c>
      <c r="Z32" s="21">
        <v>60</v>
      </c>
      <c r="AA32" s="248">
        <v>56</v>
      </c>
      <c r="AB32" s="23">
        <v>51</v>
      </c>
      <c r="AC32" s="189">
        <v>88</v>
      </c>
      <c r="AD32" s="21">
        <v>62</v>
      </c>
      <c r="AE32" s="248">
        <v>56</v>
      </c>
      <c r="AF32" s="23">
        <v>51</v>
      </c>
      <c r="AG32" s="189">
        <v>69</v>
      </c>
      <c r="AH32" s="21">
        <v>55</v>
      </c>
      <c r="AI32" s="248">
        <v>58</v>
      </c>
      <c r="AJ32" s="23">
        <v>52</v>
      </c>
      <c r="AL32" s="60">
        <v>33</v>
      </c>
      <c r="AM32" s="59">
        <v>19</v>
      </c>
      <c r="AN32" s="56">
        <v>41</v>
      </c>
      <c r="AO32" s="57">
        <v>30</v>
      </c>
      <c r="AP32" s="59">
        <v>2</v>
      </c>
      <c r="AQ32" s="56">
        <v>29</v>
      </c>
      <c r="AR32" s="57">
        <v>34</v>
      </c>
      <c r="AS32" s="176">
        <v>11</v>
      </c>
      <c r="AT32" s="269">
        <v>38</v>
      </c>
      <c r="AV32" s="89">
        <v>59</v>
      </c>
      <c r="AW32" s="181">
        <v>1</v>
      </c>
      <c r="AX32" s="58">
        <v>26</v>
      </c>
      <c r="AZ32" s="126">
        <v>26</v>
      </c>
      <c r="BA32" s="117">
        <v>17</v>
      </c>
      <c r="BB32" s="118">
        <v>41</v>
      </c>
      <c r="BC32" s="115">
        <v>14</v>
      </c>
      <c r="BD32" s="116">
        <v>39</v>
      </c>
      <c r="BE32" s="117">
        <v>65</v>
      </c>
      <c r="BF32" s="118">
        <v>54</v>
      </c>
      <c r="BG32" s="113"/>
      <c r="BH32" s="114"/>
      <c r="BI32" s="117">
        <v>73</v>
      </c>
      <c r="BJ32" s="118">
        <v>56</v>
      </c>
      <c r="BL32" s="30">
        <v>24</v>
      </c>
      <c r="BM32" s="34">
        <v>96</v>
      </c>
      <c r="BN32" s="31">
        <v>67</v>
      </c>
      <c r="BO32" s="143">
        <v>98</v>
      </c>
      <c r="BP32" s="144">
        <v>70</v>
      </c>
      <c r="BQ32" s="34">
        <v>91</v>
      </c>
      <c r="BR32" s="31">
        <v>64</v>
      </c>
      <c r="BS32" s="143">
        <v>99</v>
      </c>
      <c r="BT32" s="144">
        <v>74</v>
      </c>
      <c r="BU32" s="28" t="s">
        <v>32</v>
      </c>
      <c r="BV32" s="23" t="s">
        <v>118</v>
      </c>
      <c r="BW32" s="143">
        <v>99</v>
      </c>
      <c r="BX32" s="144">
        <v>74</v>
      </c>
      <c r="BY32" s="28" t="s">
        <v>32</v>
      </c>
      <c r="BZ32" s="23" t="s">
        <v>119</v>
      </c>
      <c r="CB32" s="89">
        <v>26</v>
      </c>
      <c r="CC32" s="59">
        <v>73</v>
      </c>
      <c r="CD32" s="56">
        <v>56</v>
      </c>
      <c r="CE32" s="90">
        <v>26</v>
      </c>
      <c r="CF32" s="59">
        <v>80</v>
      </c>
      <c r="CG32" s="56">
        <v>59</v>
      </c>
      <c r="CH32" s="150">
        <v>26</v>
      </c>
      <c r="CI32" s="59">
        <v>83</v>
      </c>
      <c r="CJ32" s="56">
        <v>59</v>
      </c>
      <c r="CL32" s="89">
        <v>26</v>
      </c>
      <c r="CM32" s="59">
        <v>18</v>
      </c>
      <c r="CN32" s="56">
        <v>41</v>
      </c>
      <c r="CP32" s="17">
        <v>25</v>
      </c>
      <c r="CQ32" s="28">
        <v>99</v>
      </c>
      <c r="CR32" s="23">
        <v>74</v>
      </c>
      <c r="CS32" s="70"/>
      <c r="CT32" s="71"/>
      <c r="CU32" s="28">
        <v>99</v>
      </c>
      <c r="CV32" s="23">
        <v>75</v>
      </c>
      <c r="CW32" s="24" t="s">
        <v>122</v>
      </c>
      <c r="CX32" s="25" t="s">
        <v>118</v>
      </c>
      <c r="CY32" s="18"/>
      <c r="CZ32" s="19"/>
      <c r="DA32" s="24"/>
      <c r="DB32" s="25"/>
      <c r="DD32" s="17">
        <v>26</v>
      </c>
      <c r="DE32" s="28">
        <v>53</v>
      </c>
      <c r="DF32" s="23">
        <v>51</v>
      </c>
      <c r="DG32" s="29">
        <v>76</v>
      </c>
      <c r="DH32" s="21">
        <v>57</v>
      </c>
      <c r="DI32" s="28">
        <v>48</v>
      </c>
      <c r="DJ32" s="23">
        <v>49</v>
      </c>
      <c r="DK32" s="29">
        <v>78</v>
      </c>
      <c r="DL32" s="21">
        <v>58</v>
      </c>
      <c r="DM32" s="28">
        <v>39</v>
      </c>
      <c r="DN32" s="23">
        <v>47</v>
      </c>
      <c r="DO32" s="29">
        <v>62</v>
      </c>
      <c r="DP32" s="21">
        <v>53</v>
      </c>
      <c r="DQ32" s="28">
        <v>42</v>
      </c>
      <c r="DR32" s="23">
        <v>48</v>
      </c>
      <c r="DT32" s="60">
        <v>43</v>
      </c>
      <c r="DU32" s="59">
        <v>31</v>
      </c>
      <c r="DV32" s="56">
        <v>45</v>
      </c>
      <c r="DW32" s="57">
        <v>42</v>
      </c>
      <c r="DX32" s="59">
        <v>2</v>
      </c>
      <c r="DY32" s="56">
        <v>30</v>
      </c>
      <c r="DZ32" s="57">
        <v>35</v>
      </c>
      <c r="EA32" s="59">
        <v>6</v>
      </c>
      <c r="EB32" s="56">
        <v>35</v>
      </c>
      <c r="ED32" s="89">
        <v>80</v>
      </c>
      <c r="EE32" s="181">
        <v>1</v>
      </c>
      <c r="EF32" s="58">
        <v>26</v>
      </c>
      <c r="EH32" s="126">
        <v>26</v>
      </c>
      <c r="EI32" s="117">
        <v>8</v>
      </c>
      <c r="EJ32" s="118">
        <v>36</v>
      </c>
      <c r="EK32" s="115">
        <v>7</v>
      </c>
      <c r="EL32" s="116">
        <v>35</v>
      </c>
      <c r="EM32" s="117">
        <v>49</v>
      </c>
      <c r="EN32" s="118">
        <v>50</v>
      </c>
      <c r="EO32" s="113"/>
      <c r="EP32" s="114"/>
      <c r="EQ32" s="117">
        <v>56</v>
      </c>
      <c r="ER32" s="118">
        <v>51</v>
      </c>
      <c r="ET32" s="30">
        <v>24</v>
      </c>
      <c r="EU32" s="34">
        <v>98</v>
      </c>
      <c r="EV32" s="31">
        <v>71</v>
      </c>
      <c r="EW32" s="59" t="s">
        <v>122</v>
      </c>
      <c r="EX32" s="58" t="s">
        <v>119</v>
      </c>
      <c r="EY32" s="34">
        <v>96</v>
      </c>
      <c r="EZ32" s="31">
        <v>67</v>
      </c>
      <c r="FA32" s="143" t="s">
        <v>32</v>
      </c>
      <c r="FB32" s="144">
        <v>80</v>
      </c>
      <c r="FC32" s="28" t="s">
        <v>32</v>
      </c>
      <c r="FD32" s="40" t="s">
        <v>119</v>
      </c>
      <c r="FE32" s="143" t="s">
        <v>32</v>
      </c>
      <c r="FF32" s="144">
        <v>77</v>
      </c>
      <c r="FG32" s="28" t="s">
        <v>122</v>
      </c>
      <c r="FH32" s="23" t="s">
        <v>118</v>
      </c>
      <c r="FJ32" s="89">
        <v>26</v>
      </c>
      <c r="FK32" s="59">
        <v>90</v>
      </c>
      <c r="FL32" s="56">
        <v>63</v>
      </c>
      <c r="FM32" s="90">
        <v>26</v>
      </c>
      <c r="FN32" s="59">
        <v>91</v>
      </c>
      <c r="FO32" s="56">
        <v>63</v>
      </c>
      <c r="FP32" s="150">
        <v>26</v>
      </c>
      <c r="FQ32" s="59">
        <v>87</v>
      </c>
      <c r="FR32" s="56">
        <v>61</v>
      </c>
      <c r="FT32" s="89">
        <v>26</v>
      </c>
      <c r="FU32" s="59">
        <v>34</v>
      </c>
      <c r="FV32" s="56">
        <v>46</v>
      </c>
      <c r="FX32" s="17">
        <v>25</v>
      </c>
      <c r="FY32" s="28">
        <v>99</v>
      </c>
      <c r="FZ32" s="23">
        <v>75</v>
      </c>
      <c r="GA32" s="70"/>
      <c r="GB32" s="71"/>
      <c r="GC32" s="28" t="s">
        <v>32</v>
      </c>
      <c r="GD32" s="23">
        <v>81</v>
      </c>
      <c r="GE32" s="59" t="s">
        <v>32</v>
      </c>
      <c r="GF32" s="58" t="s">
        <v>118</v>
      </c>
      <c r="GG32" s="18"/>
      <c r="GH32" s="19"/>
      <c r="GI32" s="24"/>
      <c r="GJ32" s="25"/>
    </row>
    <row r="33" spans="1:192" ht="17">
      <c r="A33" s="281">
        <v>32</v>
      </c>
      <c r="B33" s="290">
        <v>4</v>
      </c>
      <c r="C33" s="290"/>
      <c r="F33" t="s">
        <v>132</v>
      </c>
      <c r="G33">
        <f>COUNTIF(C18:C25,4)</f>
        <v>0</v>
      </c>
      <c r="H33">
        <f>COUNTIF(C18:C25,3)</f>
        <v>0</v>
      </c>
      <c r="I33" s="287" t="str">
        <f t="shared" si="7"/>
        <v>0/8</v>
      </c>
      <c r="K33">
        <f t="shared" si="6"/>
        <v>36</v>
      </c>
      <c r="L33">
        <f>SUM(B85:B93)</f>
        <v>36</v>
      </c>
      <c r="M33">
        <f>COUNTA(B85:B93)</f>
        <v>9</v>
      </c>
      <c r="N33">
        <v>9</v>
      </c>
      <c r="O33" s="215" t="str">
        <f>BS1</f>
        <v>&gt;99</v>
      </c>
      <c r="P33" s="215" t="str">
        <f>BT1</f>
        <v>&gt;81</v>
      </c>
      <c r="Q33" s="215"/>
      <c r="R33" s="215" t="str">
        <f>FA1</f>
        <v>&gt;99</v>
      </c>
      <c r="S33" s="215" t="str">
        <f>FB1</f>
        <v>&gt;81</v>
      </c>
      <c r="V33" s="17">
        <v>27</v>
      </c>
      <c r="W33" s="248">
        <v>78</v>
      </c>
      <c r="X33" s="23">
        <v>58</v>
      </c>
      <c r="Y33" s="189">
        <v>88</v>
      </c>
      <c r="Z33" s="21">
        <v>62</v>
      </c>
      <c r="AA33" s="248">
        <v>60</v>
      </c>
      <c r="AB33" s="23">
        <v>52</v>
      </c>
      <c r="AC33" s="189">
        <v>93</v>
      </c>
      <c r="AD33" s="21">
        <v>65</v>
      </c>
      <c r="AE33" s="248">
        <v>62</v>
      </c>
      <c r="AF33" s="23">
        <v>53</v>
      </c>
      <c r="AG33" s="189">
        <v>74</v>
      </c>
      <c r="AH33" s="21">
        <v>57</v>
      </c>
      <c r="AI33" s="248">
        <v>63</v>
      </c>
      <c r="AJ33" s="23">
        <v>53</v>
      </c>
      <c r="AL33" s="60">
        <v>34</v>
      </c>
      <c r="AM33" s="59">
        <v>21</v>
      </c>
      <c r="AN33" s="56">
        <v>42</v>
      </c>
      <c r="AO33" s="57">
        <v>31</v>
      </c>
      <c r="AP33" s="59">
        <v>2</v>
      </c>
      <c r="AQ33" s="56">
        <v>30</v>
      </c>
      <c r="AR33" s="57">
        <v>35</v>
      </c>
      <c r="AS33" s="176">
        <v>12</v>
      </c>
      <c r="AT33" s="269">
        <v>38</v>
      </c>
      <c r="AV33" s="89">
        <v>60</v>
      </c>
      <c r="AW33" s="181">
        <v>1</v>
      </c>
      <c r="AX33" s="58">
        <v>26</v>
      </c>
      <c r="AZ33" s="126">
        <v>27</v>
      </c>
      <c r="BA33" s="117">
        <v>20</v>
      </c>
      <c r="BB33" s="118">
        <v>41</v>
      </c>
      <c r="BC33" s="115">
        <v>17</v>
      </c>
      <c r="BD33" s="116">
        <v>40</v>
      </c>
      <c r="BE33" s="117">
        <v>70</v>
      </c>
      <c r="BF33" s="118">
        <v>55</v>
      </c>
      <c r="BG33" s="113"/>
      <c r="BH33" s="114"/>
      <c r="BI33" s="117">
        <v>79</v>
      </c>
      <c r="BJ33" s="118">
        <v>58</v>
      </c>
      <c r="BL33" s="17">
        <v>25</v>
      </c>
      <c r="BM33" s="28">
        <v>97</v>
      </c>
      <c r="BN33" s="23">
        <v>69</v>
      </c>
      <c r="BO33" s="59">
        <v>98</v>
      </c>
      <c r="BP33" s="58">
        <v>71</v>
      </c>
      <c r="BQ33" s="28">
        <v>93</v>
      </c>
      <c r="BR33" s="23">
        <v>65</v>
      </c>
      <c r="BS33" s="59">
        <v>99</v>
      </c>
      <c r="BT33" s="58">
        <v>75</v>
      </c>
      <c r="BU33" s="18"/>
      <c r="BV33" s="19"/>
      <c r="BW33" s="59">
        <v>99</v>
      </c>
      <c r="BX33" s="58">
        <v>75</v>
      </c>
      <c r="BY33" s="28" t="s">
        <v>32</v>
      </c>
      <c r="BZ33" s="23" t="s">
        <v>119</v>
      </c>
      <c r="CB33" s="89">
        <v>27</v>
      </c>
      <c r="CC33" s="59">
        <v>75</v>
      </c>
      <c r="CD33" s="56">
        <v>57</v>
      </c>
      <c r="CE33" s="90">
        <v>27</v>
      </c>
      <c r="CF33" s="59">
        <v>82</v>
      </c>
      <c r="CG33" s="56">
        <v>59</v>
      </c>
      <c r="CH33" s="150">
        <v>27</v>
      </c>
      <c r="CI33" s="59">
        <v>85</v>
      </c>
      <c r="CJ33" s="56">
        <v>60</v>
      </c>
      <c r="CL33" s="89">
        <v>27</v>
      </c>
      <c r="CM33" s="59">
        <v>19</v>
      </c>
      <c r="CN33" s="56">
        <v>41</v>
      </c>
      <c r="CP33" s="17">
        <v>26</v>
      </c>
      <c r="CQ33" s="28">
        <v>99</v>
      </c>
      <c r="CR33" s="23">
        <v>75</v>
      </c>
      <c r="CS33" s="70"/>
      <c r="CT33" s="71"/>
      <c r="CU33" s="28" t="s">
        <v>32</v>
      </c>
      <c r="CV33" s="23">
        <v>76</v>
      </c>
      <c r="CW33" s="24" t="s">
        <v>122</v>
      </c>
      <c r="CX33" s="25" t="s">
        <v>118</v>
      </c>
      <c r="CY33" s="18"/>
      <c r="CZ33" s="19"/>
      <c r="DA33" s="24"/>
      <c r="DB33" s="25"/>
      <c r="DD33" s="17">
        <v>27</v>
      </c>
      <c r="DE33" s="28">
        <v>60</v>
      </c>
      <c r="DF33" s="23">
        <v>52</v>
      </c>
      <c r="DG33" s="29">
        <v>80</v>
      </c>
      <c r="DH33" s="21">
        <v>58</v>
      </c>
      <c r="DI33" s="28">
        <v>52</v>
      </c>
      <c r="DJ33" s="23">
        <v>51</v>
      </c>
      <c r="DK33" s="29">
        <v>87</v>
      </c>
      <c r="DL33" s="21">
        <v>61</v>
      </c>
      <c r="DM33" s="28">
        <v>47</v>
      </c>
      <c r="DN33" s="23">
        <v>49</v>
      </c>
      <c r="DO33" s="29">
        <v>68</v>
      </c>
      <c r="DP33" s="21">
        <v>55</v>
      </c>
      <c r="DQ33" s="28">
        <v>47</v>
      </c>
      <c r="DR33" s="23">
        <v>49</v>
      </c>
      <c r="DT33" s="60">
        <v>44</v>
      </c>
      <c r="DU33" s="59">
        <v>34</v>
      </c>
      <c r="DV33" s="56">
        <v>46</v>
      </c>
      <c r="DW33" s="57">
        <v>43</v>
      </c>
      <c r="DX33" s="59">
        <v>3</v>
      </c>
      <c r="DY33" s="56">
        <v>31</v>
      </c>
      <c r="DZ33" s="57">
        <v>36</v>
      </c>
      <c r="EA33" s="59">
        <v>8</v>
      </c>
      <c r="EB33" s="56">
        <v>36</v>
      </c>
      <c r="ED33" s="89">
        <v>81</v>
      </c>
      <c r="EE33" s="181">
        <v>1</v>
      </c>
      <c r="EF33" s="58">
        <v>26</v>
      </c>
      <c r="EH33" s="126">
        <v>27</v>
      </c>
      <c r="EI33" s="117">
        <v>10</v>
      </c>
      <c r="EJ33" s="118">
        <v>37</v>
      </c>
      <c r="EK33" s="115">
        <v>8</v>
      </c>
      <c r="EL33" s="116">
        <v>36</v>
      </c>
      <c r="EM33" s="117">
        <v>56</v>
      </c>
      <c r="EN33" s="118">
        <v>52</v>
      </c>
      <c r="EO33" s="113"/>
      <c r="EP33" s="114"/>
      <c r="EQ33" s="117">
        <v>64</v>
      </c>
      <c r="ER33" s="118">
        <v>54</v>
      </c>
      <c r="ET33" s="17">
        <v>25</v>
      </c>
      <c r="EU33" s="28">
        <v>99</v>
      </c>
      <c r="EV33" s="23">
        <v>72</v>
      </c>
      <c r="EW33" s="59" t="s">
        <v>122</v>
      </c>
      <c r="EX33" s="58" t="s">
        <v>119</v>
      </c>
      <c r="EY33" s="28">
        <v>97</v>
      </c>
      <c r="EZ33" s="23">
        <v>68</v>
      </c>
      <c r="FA33" s="59" t="s">
        <v>32</v>
      </c>
      <c r="FB33" s="58">
        <v>81</v>
      </c>
      <c r="FC33" s="18"/>
      <c r="FD33" s="19"/>
      <c r="FE33" s="59" t="s">
        <v>32</v>
      </c>
      <c r="FF33" s="58">
        <v>77</v>
      </c>
      <c r="FG33" s="28" t="s">
        <v>122</v>
      </c>
      <c r="FH33" s="23" t="s">
        <v>118</v>
      </c>
      <c r="FJ33" s="89">
        <v>27</v>
      </c>
      <c r="FK33" s="59">
        <v>91</v>
      </c>
      <c r="FL33" s="56">
        <v>63</v>
      </c>
      <c r="FM33" s="90">
        <v>27</v>
      </c>
      <c r="FN33" s="59">
        <v>91</v>
      </c>
      <c r="FO33" s="56">
        <v>64</v>
      </c>
      <c r="FP33" s="150">
        <v>27</v>
      </c>
      <c r="FQ33" s="59">
        <v>88</v>
      </c>
      <c r="FR33" s="56">
        <v>62</v>
      </c>
      <c r="FT33" s="89">
        <v>27</v>
      </c>
      <c r="FU33" s="59">
        <v>36</v>
      </c>
      <c r="FV33" s="56">
        <v>46</v>
      </c>
      <c r="FX33" s="17">
        <v>26</v>
      </c>
      <c r="FY33" s="28" t="s">
        <v>32</v>
      </c>
      <c r="FZ33" s="23">
        <v>77</v>
      </c>
      <c r="GA33" s="70"/>
      <c r="GB33" s="71"/>
      <c r="GC33" s="28" t="s">
        <v>32</v>
      </c>
      <c r="GD33" s="23" t="s">
        <v>118</v>
      </c>
      <c r="GE33" s="59" t="s">
        <v>32</v>
      </c>
      <c r="GF33" s="58" t="s">
        <v>118</v>
      </c>
      <c r="GG33" s="18"/>
      <c r="GH33" s="19"/>
      <c r="GI33" s="24"/>
      <c r="GJ33" s="25"/>
    </row>
    <row r="34" spans="1:192" ht="17">
      <c r="A34" s="281">
        <v>33</v>
      </c>
      <c r="B34" s="290">
        <v>4</v>
      </c>
      <c r="C34" s="290"/>
      <c r="F34" t="s">
        <v>133</v>
      </c>
      <c r="G34">
        <f>COUNTIF(C26:C32,4)</f>
        <v>0</v>
      </c>
      <c r="H34">
        <f>COUNTIF(C26:C32,3)</f>
        <v>0</v>
      </c>
      <c r="I34" s="287" t="str">
        <f>(G34+H34) &amp; "/7"</f>
        <v>0/7</v>
      </c>
      <c r="K34">
        <f t="shared" si="6"/>
        <v>24</v>
      </c>
      <c r="L34">
        <f>SUM(B94:B99)</f>
        <v>24</v>
      </c>
      <c r="M34">
        <f>COUNTA(B94:B99)</f>
        <v>6</v>
      </c>
      <c r="N34">
        <v>6</v>
      </c>
      <c r="O34" s="215" t="str">
        <f>BU1</f>
        <v>&gt;99</v>
      </c>
      <c r="P34" s="215" t="str">
        <f>BV1</f>
        <v>&gt;81</v>
      </c>
      <c r="Q34" s="215"/>
      <c r="R34" s="215" t="str">
        <f>FC1</f>
        <v>&gt;99</v>
      </c>
      <c r="S34" s="215" t="str">
        <f>FD1</f>
        <v>&gt;79</v>
      </c>
      <c r="V34" s="17">
        <v>28</v>
      </c>
      <c r="W34" s="248">
        <v>83</v>
      </c>
      <c r="X34" s="23">
        <v>60</v>
      </c>
      <c r="Y34" s="189">
        <v>91</v>
      </c>
      <c r="Z34" s="21">
        <v>63</v>
      </c>
      <c r="AA34" s="248">
        <v>64</v>
      </c>
      <c r="AB34" s="23">
        <v>54</v>
      </c>
      <c r="AC34" s="189">
        <v>98</v>
      </c>
      <c r="AD34" s="21">
        <v>70</v>
      </c>
      <c r="AE34" s="248">
        <v>68</v>
      </c>
      <c r="AF34" s="23">
        <v>55</v>
      </c>
      <c r="AG34" s="189">
        <v>80</v>
      </c>
      <c r="AH34" s="21">
        <v>58</v>
      </c>
      <c r="AI34" s="248">
        <v>67</v>
      </c>
      <c r="AJ34" s="23">
        <v>54</v>
      </c>
      <c r="AL34" s="60">
        <v>35</v>
      </c>
      <c r="AM34" s="59">
        <v>23</v>
      </c>
      <c r="AN34" s="56">
        <v>43</v>
      </c>
      <c r="AO34" s="57">
        <v>32</v>
      </c>
      <c r="AP34" s="59">
        <v>3</v>
      </c>
      <c r="AQ34" s="56">
        <v>31</v>
      </c>
      <c r="AR34" s="57">
        <v>36</v>
      </c>
      <c r="AS34" s="176">
        <v>13</v>
      </c>
      <c r="AT34" s="269">
        <v>39</v>
      </c>
      <c r="AV34" s="89">
        <v>61</v>
      </c>
      <c r="AW34" s="181">
        <v>1</v>
      </c>
      <c r="AX34" s="58">
        <v>27</v>
      </c>
      <c r="AZ34" s="126">
        <v>28</v>
      </c>
      <c r="BA34" s="117">
        <v>23</v>
      </c>
      <c r="BB34" s="118">
        <v>42</v>
      </c>
      <c r="BC34" s="115">
        <v>20</v>
      </c>
      <c r="BD34" s="116">
        <v>41</v>
      </c>
      <c r="BE34" s="117">
        <v>76</v>
      </c>
      <c r="BF34" s="118">
        <v>57</v>
      </c>
      <c r="BG34" s="113"/>
      <c r="BH34" s="114"/>
      <c r="BI34" s="117">
        <v>91</v>
      </c>
      <c r="BJ34" s="118">
        <v>64</v>
      </c>
      <c r="BL34" s="17">
        <v>26</v>
      </c>
      <c r="BM34" s="28">
        <v>98</v>
      </c>
      <c r="BN34" s="23">
        <v>70</v>
      </c>
      <c r="BO34" s="59">
        <v>99</v>
      </c>
      <c r="BP34" s="58">
        <v>72</v>
      </c>
      <c r="BQ34" s="28">
        <v>94</v>
      </c>
      <c r="BR34" s="23">
        <v>66</v>
      </c>
      <c r="BS34" s="59" t="s">
        <v>32</v>
      </c>
      <c r="BT34" s="58">
        <v>76</v>
      </c>
      <c r="BU34" s="18"/>
      <c r="BV34" s="19"/>
      <c r="BW34" s="59">
        <v>99</v>
      </c>
      <c r="BX34" s="58">
        <v>75</v>
      </c>
      <c r="BY34" s="28" t="s">
        <v>32</v>
      </c>
      <c r="BZ34" s="23" t="s">
        <v>119</v>
      </c>
      <c r="CB34" s="89">
        <v>28</v>
      </c>
      <c r="CC34" s="59">
        <v>77</v>
      </c>
      <c r="CD34" s="56">
        <v>58</v>
      </c>
      <c r="CE34" s="90">
        <v>28</v>
      </c>
      <c r="CF34" s="59">
        <v>83</v>
      </c>
      <c r="CG34" s="56">
        <v>59</v>
      </c>
      <c r="CH34" s="150">
        <v>28</v>
      </c>
      <c r="CI34" s="59">
        <v>86</v>
      </c>
      <c r="CJ34" s="56">
        <v>61</v>
      </c>
      <c r="CL34" s="89">
        <v>28</v>
      </c>
      <c r="CM34" s="59">
        <v>20</v>
      </c>
      <c r="CN34" s="56">
        <v>42</v>
      </c>
      <c r="CP34" s="17">
        <v>27</v>
      </c>
      <c r="CQ34" s="28" t="s">
        <v>32</v>
      </c>
      <c r="CR34" s="23">
        <v>76</v>
      </c>
      <c r="CS34" s="70"/>
      <c r="CT34" s="71"/>
      <c r="CU34" s="28" t="s">
        <v>32</v>
      </c>
      <c r="CV34" s="23">
        <v>79</v>
      </c>
      <c r="CW34" s="24" t="s">
        <v>122</v>
      </c>
      <c r="CX34" s="25" t="s">
        <v>118</v>
      </c>
      <c r="CY34" s="18"/>
      <c r="CZ34" s="19"/>
      <c r="DA34" s="24"/>
      <c r="DB34" s="25"/>
      <c r="DD34" s="17">
        <v>28</v>
      </c>
      <c r="DE34" s="28">
        <v>67</v>
      </c>
      <c r="DF34" s="23">
        <v>54</v>
      </c>
      <c r="DG34" s="29">
        <v>84</v>
      </c>
      <c r="DH34" s="21">
        <v>60</v>
      </c>
      <c r="DI34" s="28">
        <v>58</v>
      </c>
      <c r="DJ34" s="23">
        <v>52</v>
      </c>
      <c r="DK34" s="29">
        <v>96</v>
      </c>
      <c r="DL34" s="21">
        <v>67</v>
      </c>
      <c r="DM34" s="28">
        <v>55</v>
      </c>
      <c r="DN34" s="23">
        <v>51</v>
      </c>
      <c r="DO34" s="29">
        <v>74</v>
      </c>
      <c r="DP34" s="21">
        <v>56</v>
      </c>
      <c r="DQ34" s="28">
        <v>51</v>
      </c>
      <c r="DR34" s="23">
        <v>50</v>
      </c>
      <c r="DT34" s="60">
        <v>45</v>
      </c>
      <c r="DU34" s="59">
        <v>37</v>
      </c>
      <c r="DV34" s="56">
        <v>47</v>
      </c>
      <c r="DW34" s="57">
        <v>44</v>
      </c>
      <c r="DX34" s="59">
        <v>3</v>
      </c>
      <c r="DY34" s="56">
        <v>31</v>
      </c>
      <c r="DZ34" s="57">
        <v>37</v>
      </c>
      <c r="EA34" s="59">
        <v>9</v>
      </c>
      <c r="EB34" s="56">
        <v>36</v>
      </c>
      <c r="ED34" s="89">
        <v>82</v>
      </c>
      <c r="EE34" s="181">
        <v>1</v>
      </c>
      <c r="EF34" s="58">
        <v>26</v>
      </c>
      <c r="EH34" s="126">
        <v>28</v>
      </c>
      <c r="EI34" s="117">
        <v>12</v>
      </c>
      <c r="EJ34" s="118">
        <v>38</v>
      </c>
      <c r="EK34" s="115">
        <v>9</v>
      </c>
      <c r="EL34" s="116">
        <v>37</v>
      </c>
      <c r="EM34" s="117">
        <v>64</v>
      </c>
      <c r="EN34" s="118">
        <v>54</v>
      </c>
      <c r="EO34" s="113"/>
      <c r="EP34" s="114"/>
      <c r="EQ34" s="117">
        <v>85</v>
      </c>
      <c r="ER34" s="118">
        <v>60</v>
      </c>
      <c r="ET34" s="17">
        <v>26</v>
      </c>
      <c r="EU34" s="28">
        <v>99</v>
      </c>
      <c r="EV34" s="23">
        <v>73</v>
      </c>
      <c r="EW34" s="59" t="s">
        <v>122</v>
      </c>
      <c r="EX34" s="58" t="s">
        <v>119</v>
      </c>
      <c r="EY34" s="28">
        <v>97</v>
      </c>
      <c r="EZ34" s="23">
        <v>70</v>
      </c>
      <c r="FA34" s="59" t="s">
        <v>32</v>
      </c>
      <c r="FB34" s="58">
        <v>81</v>
      </c>
      <c r="FC34" s="18"/>
      <c r="FD34" s="19"/>
      <c r="FE34" s="59" t="s">
        <v>32</v>
      </c>
      <c r="FF34" s="58">
        <v>78</v>
      </c>
      <c r="FG34" s="28" t="s">
        <v>122</v>
      </c>
      <c r="FH34" s="23" t="s">
        <v>118</v>
      </c>
      <c r="FJ34" s="89">
        <v>28</v>
      </c>
      <c r="FK34" s="59">
        <v>92</v>
      </c>
      <c r="FL34" s="56">
        <v>64</v>
      </c>
      <c r="FM34" s="90">
        <v>28</v>
      </c>
      <c r="FN34" s="59">
        <v>92</v>
      </c>
      <c r="FO34" s="56">
        <v>64</v>
      </c>
      <c r="FP34" s="150">
        <v>28</v>
      </c>
      <c r="FQ34" s="59">
        <v>90</v>
      </c>
      <c r="FR34" s="56">
        <v>63</v>
      </c>
      <c r="FT34" s="89">
        <v>28</v>
      </c>
      <c r="FU34" s="59">
        <v>37</v>
      </c>
      <c r="FV34" s="56">
        <v>47</v>
      </c>
      <c r="FX34" s="17">
        <v>27</v>
      </c>
      <c r="FY34" s="28" t="s">
        <v>32</v>
      </c>
      <c r="FZ34" s="23">
        <v>79</v>
      </c>
      <c r="GA34" s="70"/>
      <c r="GB34" s="71"/>
      <c r="GC34" s="28" t="s">
        <v>32</v>
      </c>
      <c r="GD34" s="23" t="s">
        <v>118</v>
      </c>
      <c r="GE34" s="59" t="s">
        <v>32</v>
      </c>
      <c r="GF34" s="58" t="s">
        <v>118</v>
      </c>
      <c r="GG34" s="18"/>
      <c r="GH34" s="19"/>
      <c r="GI34" s="24"/>
      <c r="GJ34" s="25"/>
    </row>
    <row r="35" spans="1:192" ht="18" thickBot="1">
      <c r="A35" s="281">
        <v>34</v>
      </c>
      <c r="B35" s="290">
        <v>4</v>
      </c>
      <c r="C35" s="290"/>
      <c r="F35" t="s">
        <v>134</v>
      </c>
      <c r="G35">
        <f>COUNTIF(C33:C41,4)</f>
        <v>0</v>
      </c>
      <c r="H35">
        <f>COUNTIF(C33:C41,3)</f>
        <v>0</v>
      </c>
      <c r="I35" s="287" t="str">
        <f>(G35+H35) &amp; "/9"</f>
        <v>0/9</v>
      </c>
      <c r="K35">
        <f t="shared" si="6"/>
        <v>32</v>
      </c>
      <c r="L35">
        <f>SUM(B100:B107)</f>
        <v>32</v>
      </c>
      <c r="M35">
        <f>COUNTA(B100:B107)</f>
        <v>8</v>
      </c>
      <c r="N35">
        <v>8</v>
      </c>
      <c r="O35" s="215" t="str">
        <f>BW1</f>
        <v>&gt;99</v>
      </c>
      <c r="P35" s="215" t="str">
        <f>BX1</f>
        <v>&gt;79</v>
      </c>
      <c r="Q35" s="215"/>
      <c r="R35" s="215" t="str">
        <f>FE1</f>
        <v>&gt;99</v>
      </c>
      <c r="S35" s="215" t="str">
        <f>FF1</f>
        <v>&gt;81</v>
      </c>
      <c r="V35" s="30">
        <v>29</v>
      </c>
      <c r="W35" s="34">
        <v>88</v>
      </c>
      <c r="X35" s="31">
        <v>62</v>
      </c>
      <c r="Y35" s="32">
        <v>93</v>
      </c>
      <c r="Z35" s="33">
        <v>65</v>
      </c>
      <c r="AA35" s="34">
        <v>69</v>
      </c>
      <c r="AB35" s="31">
        <v>55</v>
      </c>
      <c r="AC35" s="35"/>
      <c r="AD35" s="36"/>
      <c r="AE35" s="34">
        <v>73</v>
      </c>
      <c r="AF35" s="31">
        <v>56</v>
      </c>
      <c r="AG35" s="32">
        <v>85</v>
      </c>
      <c r="AH35" s="33">
        <v>60</v>
      </c>
      <c r="AI35" s="34">
        <v>72</v>
      </c>
      <c r="AJ35" s="31">
        <v>56</v>
      </c>
      <c r="AL35" s="60">
        <v>36</v>
      </c>
      <c r="AM35" s="59">
        <v>26</v>
      </c>
      <c r="AN35" s="56">
        <v>44</v>
      </c>
      <c r="AO35" s="57">
        <v>33</v>
      </c>
      <c r="AP35" s="59">
        <v>3</v>
      </c>
      <c r="AQ35" s="56">
        <v>32</v>
      </c>
      <c r="AR35" s="57">
        <v>37</v>
      </c>
      <c r="AS35" s="176">
        <v>15</v>
      </c>
      <c r="AT35" s="269">
        <v>40</v>
      </c>
      <c r="AV35" s="89">
        <v>62</v>
      </c>
      <c r="AW35" s="181">
        <v>1</v>
      </c>
      <c r="AX35" s="58">
        <v>27</v>
      </c>
      <c r="AZ35" s="127">
        <v>29</v>
      </c>
      <c r="BA35" s="119">
        <v>26</v>
      </c>
      <c r="BB35" s="120">
        <v>43</v>
      </c>
      <c r="BC35" s="128">
        <v>23</v>
      </c>
      <c r="BD35" s="125">
        <v>43</v>
      </c>
      <c r="BE35" s="119">
        <v>82</v>
      </c>
      <c r="BF35" s="120">
        <v>59</v>
      </c>
      <c r="BG35" s="122"/>
      <c r="BH35" s="124"/>
      <c r="BI35" s="129"/>
      <c r="BJ35" s="130"/>
      <c r="BL35" s="17">
        <v>27</v>
      </c>
      <c r="BM35" s="28">
        <v>98</v>
      </c>
      <c r="BN35" s="23">
        <v>71</v>
      </c>
      <c r="BO35" s="59">
        <v>99</v>
      </c>
      <c r="BP35" s="58">
        <v>73</v>
      </c>
      <c r="BQ35" s="28">
        <v>95</v>
      </c>
      <c r="BR35" s="23">
        <v>66</v>
      </c>
      <c r="BS35" s="59" t="s">
        <v>32</v>
      </c>
      <c r="BT35" s="58">
        <v>76</v>
      </c>
      <c r="BU35" s="18"/>
      <c r="BV35" s="19"/>
      <c r="BW35" s="59" t="s">
        <v>32</v>
      </c>
      <c r="BX35" s="58">
        <v>76</v>
      </c>
      <c r="BY35" s="28" t="s">
        <v>32</v>
      </c>
      <c r="BZ35" s="23" t="s">
        <v>119</v>
      </c>
      <c r="CB35" s="151">
        <v>29</v>
      </c>
      <c r="CC35" s="66">
        <v>79</v>
      </c>
      <c r="CD35" s="63">
        <v>58</v>
      </c>
      <c r="CE35" s="149">
        <v>29</v>
      </c>
      <c r="CF35" s="66">
        <v>84</v>
      </c>
      <c r="CG35" s="63">
        <v>60</v>
      </c>
      <c r="CH35" s="153">
        <v>29</v>
      </c>
      <c r="CI35" s="66">
        <v>87</v>
      </c>
      <c r="CJ35" s="63">
        <v>61</v>
      </c>
      <c r="CL35" s="91">
        <v>29</v>
      </c>
      <c r="CM35" s="94">
        <v>22</v>
      </c>
      <c r="CN35" s="92">
        <v>42</v>
      </c>
      <c r="CP35" s="43">
        <v>28</v>
      </c>
      <c r="CQ35" s="48" t="s">
        <v>32</v>
      </c>
      <c r="CR35" s="49">
        <v>79</v>
      </c>
      <c r="CS35" s="100"/>
      <c r="CT35" s="101"/>
      <c r="CU35" s="48" t="s">
        <v>32</v>
      </c>
      <c r="CV35" s="49">
        <v>81</v>
      </c>
      <c r="CW35" s="24" t="s">
        <v>122</v>
      </c>
      <c r="CX35" s="25" t="s">
        <v>118</v>
      </c>
      <c r="CY35" s="44"/>
      <c r="CZ35" s="45"/>
      <c r="DA35" s="46"/>
      <c r="DB35" s="47"/>
      <c r="DD35" s="30">
        <v>29</v>
      </c>
      <c r="DE35" s="34">
        <v>74</v>
      </c>
      <c r="DF35" s="31">
        <v>57</v>
      </c>
      <c r="DG35" s="32">
        <v>88</v>
      </c>
      <c r="DH35" s="33">
        <v>62</v>
      </c>
      <c r="DI35" s="34">
        <v>63</v>
      </c>
      <c r="DJ35" s="31">
        <v>53</v>
      </c>
      <c r="DK35" s="35"/>
      <c r="DL35" s="36"/>
      <c r="DM35" s="34">
        <v>61</v>
      </c>
      <c r="DN35" s="31">
        <v>53</v>
      </c>
      <c r="DO35" s="32">
        <v>79</v>
      </c>
      <c r="DP35" s="33">
        <v>58</v>
      </c>
      <c r="DQ35" s="34">
        <v>55</v>
      </c>
      <c r="DR35" s="31">
        <v>51</v>
      </c>
      <c r="DT35" s="60">
        <v>46</v>
      </c>
      <c r="DU35" s="59">
        <v>40</v>
      </c>
      <c r="DV35" s="56">
        <v>47</v>
      </c>
      <c r="DW35" s="57">
        <v>45</v>
      </c>
      <c r="DX35" s="59">
        <v>3</v>
      </c>
      <c r="DY35" s="56">
        <v>32</v>
      </c>
      <c r="DZ35" s="57">
        <v>38</v>
      </c>
      <c r="EA35" s="59">
        <v>10</v>
      </c>
      <c r="EB35" s="56">
        <v>37</v>
      </c>
      <c r="ED35" s="89">
        <v>83</v>
      </c>
      <c r="EE35" s="181">
        <v>1</v>
      </c>
      <c r="EF35" s="58">
        <v>26</v>
      </c>
      <c r="EH35" s="127">
        <v>29</v>
      </c>
      <c r="EI35" s="119">
        <v>14</v>
      </c>
      <c r="EJ35" s="120">
        <v>39</v>
      </c>
      <c r="EK35" s="128">
        <v>11</v>
      </c>
      <c r="EL35" s="125">
        <v>38</v>
      </c>
      <c r="EM35" s="119">
        <v>71</v>
      </c>
      <c r="EN35" s="120">
        <v>56</v>
      </c>
      <c r="EO35" s="122"/>
      <c r="EP35" s="124"/>
      <c r="EQ35" s="129"/>
      <c r="ER35" s="130"/>
      <c r="ET35" s="17">
        <v>27</v>
      </c>
      <c r="EU35" s="28">
        <v>99</v>
      </c>
      <c r="EV35" s="23">
        <v>74</v>
      </c>
      <c r="EW35" s="59" t="s">
        <v>122</v>
      </c>
      <c r="EX35" s="58" t="s">
        <v>119</v>
      </c>
      <c r="EY35" s="28">
        <v>98</v>
      </c>
      <c r="EZ35" s="23">
        <v>71</v>
      </c>
      <c r="FA35" s="59" t="s">
        <v>32</v>
      </c>
      <c r="FB35" s="58" t="s">
        <v>118</v>
      </c>
      <c r="FC35" s="18"/>
      <c r="FD35" s="19"/>
      <c r="FE35" s="59" t="s">
        <v>32</v>
      </c>
      <c r="FF35" s="58">
        <v>79</v>
      </c>
      <c r="FG35" s="28" t="s">
        <v>122</v>
      </c>
      <c r="FH35" s="23" t="s">
        <v>118</v>
      </c>
      <c r="FJ35" s="151">
        <v>29</v>
      </c>
      <c r="FK35" s="66">
        <v>93</v>
      </c>
      <c r="FL35" s="63">
        <v>65</v>
      </c>
      <c r="FM35" s="149">
        <v>29</v>
      </c>
      <c r="FN35" s="66">
        <v>93</v>
      </c>
      <c r="FO35" s="63">
        <v>65</v>
      </c>
      <c r="FP35" s="153">
        <v>29</v>
      </c>
      <c r="FQ35" s="66">
        <v>91</v>
      </c>
      <c r="FR35" s="63">
        <v>64</v>
      </c>
      <c r="FT35" s="91">
        <v>29</v>
      </c>
      <c r="FU35" s="94">
        <v>38</v>
      </c>
      <c r="FV35" s="92">
        <v>47</v>
      </c>
      <c r="FX35" s="43">
        <v>28</v>
      </c>
      <c r="FY35" s="48" t="s">
        <v>32</v>
      </c>
      <c r="FZ35" s="49">
        <v>81</v>
      </c>
      <c r="GA35" s="100"/>
      <c r="GB35" s="101"/>
      <c r="GC35" s="28" t="s">
        <v>32</v>
      </c>
      <c r="GD35" s="23" t="s">
        <v>118</v>
      </c>
      <c r="GE35" s="59" t="s">
        <v>32</v>
      </c>
      <c r="GF35" s="58" t="s">
        <v>118</v>
      </c>
      <c r="GG35" s="44"/>
      <c r="GH35" s="45"/>
      <c r="GI35" s="46"/>
      <c r="GJ35" s="47"/>
    </row>
    <row r="36" spans="1:192" ht="18" thickBot="1">
      <c r="A36" s="281">
        <v>35</v>
      </c>
      <c r="B36" s="292">
        <v>4</v>
      </c>
      <c r="C36" s="292"/>
      <c r="F36" t="s">
        <v>135</v>
      </c>
      <c r="G36">
        <f>COUNTIF(C42:C49,4)</f>
        <v>0</v>
      </c>
      <c r="H36">
        <f>COUNTIF(C42:C49,3)</f>
        <v>0</v>
      </c>
      <c r="I36" s="287" t="str">
        <f t="shared" si="7"/>
        <v>0/8</v>
      </c>
      <c r="K36">
        <f t="shared" si="6"/>
        <v>28</v>
      </c>
      <c r="L36">
        <f>SUM(B108:B114)</f>
        <v>28</v>
      </c>
      <c r="M36">
        <f>COUNTA(B108:B114)</f>
        <v>7</v>
      </c>
      <c r="N36">
        <v>7</v>
      </c>
      <c r="O36" s="215" t="str">
        <f>BY1</f>
        <v>&gt;99</v>
      </c>
      <c r="P36" s="215" t="str">
        <f>BZ1</f>
        <v>&gt;79</v>
      </c>
      <c r="Q36" s="215"/>
      <c r="R36" s="215" t="str">
        <f>FG1</f>
        <v>&gt;99</v>
      </c>
      <c r="S36" s="215" t="str">
        <f>FH1</f>
        <v>&gt;81</v>
      </c>
      <c r="V36" s="17">
        <v>30</v>
      </c>
      <c r="W36" s="248">
        <v>92</v>
      </c>
      <c r="X36" s="23">
        <v>64</v>
      </c>
      <c r="Y36" s="189">
        <v>95</v>
      </c>
      <c r="Z36" s="21">
        <v>67</v>
      </c>
      <c r="AA36" s="248">
        <v>74</v>
      </c>
      <c r="AB36" s="23">
        <v>57</v>
      </c>
      <c r="AC36" s="247"/>
      <c r="AD36" s="25"/>
      <c r="AE36" s="248">
        <v>77</v>
      </c>
      <c r="AF36" s="23">
        <v>57</v>
      </c>
      <c r="AG36" s="189">
        <v>89</v>
      </c>
      <c r="AH36" s="21">
        <v>62</v>
      </c>
      <c r="AI36" s="248">
        <v>77</v>
      </c>
      <c r="AJ36" s="23">
        <v>57</v>
      </c>
      <c r="AL36" s="62">
        <v>37</v>
      </c>
      <c r="AM36" s="66">
        <v>30</v>
      </c>
      <c r="AN36" s="63">
        <v>45</v>
      </c>
      <c r="AO36" s="64">
        <v>34</v>
      </c>
      <c r="AP36" s="66">
        <v>4</v>
      </c>
      <c r="AQ36" s="63">
        <v>32</v>
      </c>
      <c r="AR36" s="64">
        <v>38</v>
      </c>
      <c r="AS36" s="179">
        <v>17</v>
      </c>
      <c r="AT36" s="268">
        <v>40</v>
      </c>
      <c r="AV36" s="91">
        <v>63</v>
      </c>
      <c r="AW36" s="94">
        <v>1</v>
      </c>
      <c r="AX36" s="96">
        <v>28</v>
      </c>
      <c r="AZ36" s="126">
        <v>30</v>
      </c>
      <c r="BA36" s="117">
        <v>29</v>
      </c>
      <c r="BB36" s="118">
        <v>45</v>
      </c>
      <c r="BC36" s="115">
        <v>26</v>
      </c>
      <c r="BD36" s="116">
        <v>43</v>
      </c>
      <c r="BE36" s="117">
        <v>87</v>
      </c>
      <c r="BF36" s="118">
        <v>61</v>
      </c>
      <c r="BG36" s="113"/>
      <c r="BH36" s="114"/>
      <c r="BI36" s="111"/>
      <c r="BJ36" s="112"/>
      <c r="BL36" s="17">
        <v>28</v>
      </c>
      <c r="BM36" s="28">
        <v>99</v>
      </c>
      <c r="BN36" s="23">
        <v>74</v>
      </c>
      <c r="BO36" s="59" t="s">
        <v>32</v>
      </c>
      <c r="BP36" s="58">
        <v>77</v>
      </c>
      <c r="BQ36" s="28">
        <v>96</v>
      </c>
      <c r="BR36" s="23">
        <v>67</v>
      </c>
      <c r="BS36" s="59" t="s">
        <v>32</v>
      </c>
      <c r="BT36" s="58">
        <v>77</v>
      </c>
      <c r="BU36" s="18"/>
      <c r="BV36" s="19"/>
      <c r="BW36" s="59" t="s">
        <v>32</v>
      </c>
      <c r="BX36" s="58">
        <v>78</v>
      </c>
      <c r="BY36" s="28" t="s">
        <v>32</v>
      </c>
      <c r="BZ36" s="23" t="s">
        <v>119</v>
      </c>
      <c r="CB36" s="89">
        <v>30</v>
      </c>
      <c r="CC36" s="59">
        <v>81</v>
      </c>
      <c r="CD36" s="56">
        <v>59</v>
      </c>
      <c r="CE36" s="90">
        <v>30</v>
      </c>
      <c r="CF36" s="59">
        <v>85</v>
      </c>
      <c r="CG36" s="56">
        <v>61</v>
      </c>
      <c r="CH36" s="150">
        <v>30</v>
      </c>
      <c r="CI36" s="59">
        <v>89</v>
      </c>
      <c r="CJ36" s="56">
        <v>62</v>
      </c>
      <c r="CL36" s="89">
        <v>30</v>
      </c>
      <c r="CM36" s="59">
        <v>22</v>
      </c>
      <c r="CN36" s="56">
        <v>42</v>
      </c>
      <c r="DD36" s="17">
        <v>30</v>
      </c>
      <c r="DE36" s="28">
        <v>82</v>
      </c>
      <c r="DF36" s="23">
        <v>59</v>
      </c>
      <c r="DG36" s="29">
        <v>92</v>
      </c>
      <c r="DH36" s="21">
        <v>64</v>
      </c>
      <c r="DI36" s="28">
        <v>68</v>
      </c>
      <c r="DJ36" s="23">
        <v>55</v>
      </c>
      <c r="DK36" s="24"/>
      <c r="DL36" s="25"/>
      <c r="DM36" s="28">
        <v>68</v>
      </c>
      <c r="DN36" s="23">
        <v>55</v>
      </c>
      <c r="DO36" s="29">
        <v>85</v>
      </c>
      <c r="DP36" s="21">
        <v>61</v>
      </c>
      <c r="DQ36" s="28">
        <v>60</v>
      </c>
      <c r="DR36" s="23">
        <v>53</v>
      </c>
      <c r="DT36" s="62">
        <v>47</v>
      </c>
      <c r="DU36" s="66">
        <v>45</v>
      </c>
      <c r="DV36" s="63">
        <v>49</v>
      </c>
      <c r="DW36" s="64">
        <v>46</v>
      </c>
      <c r="DX36" s="66">
        <v>4</v>
      </c>
      <c r="DY36" s="63">
        <v>33</v>
      </c>
      <c r="DZ36" s="64">
        <v>39</v>
      </c>
      <c r="EA36" s="66">
        <v>11</v>
      </c>
      <c r="EB36" s="63">
        <v>38</v>
      </c>
      <c r="ED36" s="91">
        <v>84</v>
      </c>
      <c r="EE36" s="94">
        <v>1</v>
      </c>
      <c r="EF36" s="96">
        <v>26</v>
      </c>
      <c r="EH36" s="126">
        <v>30</v>
      </c>
      <c r="EI36" s="117">
        <v>17</v>
      </c>
      <c r="EJ36" s="118">
        <v>40</v>
      </c>
      <c r="EK36" s="115">
        <v>13</v>
      </c>
      <c r="EL36" s="116">
        <v>39</v>
      </c>
      <c r="EM36" s="117">
        <v>78</v>
      </c>
      <c r="EN36" s="118">
        <v>58</v>
      </c>
      <c r="EO36" s="113"/>
      <c r="EP36" s="114"/>
      <c r="EQ36" s="111"/>
      <c r="ER36" s="112"/>
      <c r="ET36" s="17">
        <v>28</v>
      </c>
      <c r="EU36" s="28">
        <v>99</v>
      </c>
      <c r="EV36" s="23">
        <v>75</v>
      </c>
      <c r="EW36" s="59" t="s">
        <v>122</v>
      </c>
      <c r="EX36" s="58" t="s">
        <v>119</v>
      </c>
      <c r="EY36" s="28">
        <v>99</v>
      </c>
      <c r="EZ36" s="23">
        <v>73</v>
      </c>
      <c r="FA36" s="59" t="s">
        <v>32</v>
      </c>
      <c r="FB36" s="58" t="s">
        <v>118</v>
      </c>
      <c r="FC36" s="18"/>
      <c r="FD36" s="19"/>
      <c r="FE36" s="59" t="s">
        <v>32</v>
      </c>
      <c r="FF36" s="58">
        <v>81</v>
      </c>
      <c r="FG36" s="28" t="s">
        <v>122</v>
      </c>
      <c r="FH36" s="23" t="s">
        <v>118</v>
      </c>
      <c r="FJ36" s="89">
        <v>30</v>
      </c>
      <c r="FK36" s="59">
        <v>94</v>
      </c>
      <c r="FL36" s="56">
        <v>65</v>
      </c>
      <c r="FM36" s="90">
        <v>30</v>
      </c>
      <c r="FN36" s="59">
        <v>93</v>
      </c>
      <c r="FO36" s="56">
        <v>65</v>
      </c>
      <c r="FP36" s="150">
        <v>30</v>
      </c>
      <c r="FQ36" s="59">
        <v>93</v>
      </c>
      <c r="FR36" s="56">
        <v>64</v>
      </c>
      <c r="FT36" s="89">
        <v>30</v>
      </c>
      <c r="FU36" s="59">
        <v>39</v>
      </c>
      <c r="FV36" s="56">
        <v>47</v>
      </c>
    </row>
    <row r="37" spans="1:192" ht="17">
      <c r="A37" s="281">
        <v>36</v>
      </c>
      <c r="B37" s="288">
        <v>4</v>
      </c>
      <c r="C37" s="290"/>
      <c r="F37" t="s">
        <v>136</v>
      </c>
      <c r="G37">
        <f>COUNTIF(C50:C57,4)</f>
        <v>0</v>
      </c>
      <c r="H37">
        <f>COUNTIF(C50:C57,3)</f>
        <v>0</v>
      </c>
      <c r="I37" s="287" t="str">
        <f t="shared" si="7"/>
        <v>0/8</v>
      </c>
      <c r="O37" s="215"/>
      <c r="P37" s="215"/>
      <c r="Q37" s="215"/>
      <c r="R37" s="215"/>
      <c r="S37" s="215"/>
      <c r="V37" s="17">
        <v>31</v>
      </c>
      <c r="W37" s="248">
        <v>95</v>
      </c>
      <c r="X37" s="23">
        <v>67</v>
      </c>
      <c r="Y37" s="189">
        <v>97</v>
      </c>
      <c r="Z37" s="21">
        <v>68</v>
      </c>
      <c r="AA37" s="248">
        <v>81</v>
      </c>
      <c r="AB37" s="23">
        <v>59</v>
      </c>
      <c r="AC37" s="247"/>
      <c r="AD37" s="25"/>
      <c r="AE37" s="248">
        <v>82</v>
      </c>
      <c r="AF37" s="23">
        <v>59</v>
      </c>
      <c r="AG37" s="189">
        <v>93</v>
      </c>
      <c r="AH37" s="21">
        <v>65</v>
      </c>
      <c r="AI37" s="248">
        <v>83</v>
      </c>
      <c r="AJ37" s="23">
        <v>59</v>
      </c>
      <c r="AL37" s="60">
        <v>38</v>
      </c>
      <c r="AM37" s="59">
        <v>33</v>
      </c>
      <c r="AN37" s="56">
        <v>46</v>
      </c>
      <c r="AO37" s="57">
        <v>35</v>
      </c>
      <c r="AP37" s="59">
        <v>4</v>
      </c>
      <c r="AQ37" s="56">
        <v>32</v>
      </c>
      <c r="AR37" s="57">
        <v>39</v>
      </c>
      <c r="AS37" s="176">
        <v>18</v>
      </c>
      <c r="AT37" s="269">
        <v>41</v>
      </c>
      <c r="AV37" s="89">
        <v>64</v>
      </c>
      <c r="AW37" s="181">
        <v>1</v>
      </c>
      <c r="AX37" s="58">
        <v>28</v>
      </c>
      <c r="AZ37" s="126">
        <v>31</v>
      </c>
      <c r="BA37" s="117">
        <v>35</v>
      </c>
      <c r="BB37" s="118">
        <v>46</v>
      </c>
      <c r="BC37" s="115">
        <v>28</v>
      </c>
      <c r="BD37" s="116">
        <v>44</v>
      </c>
      <c r="BE37" s="117">
        <v>92</v>
      </c>
      <c r="BF37" s="118">
        <v>64</v>
      </c>
      <c r="BG37" s="113"/>
      <c r="BH37" s="114"/>
      <c r="BI37" s="111"/>
      <c r="BJ37" s="112"/>
      <c r="BL37" s="30">
        <v>29</v>
      </c>
      <c r="BM37" s="34">
        <v>99</v>
      </c>
      <c r="BN37" s="31">
        <v>75</v>
      </c>
      <c r="BO37" s="145"/>
      <c r="BP37" s="146"/>
      <c r="BQ37" s="34">
        <v>96</v>
      </c>
      <c r="BR37" s="31">
        <v>68</v>
      </c>
      <c r="BS37" s="143" t="s">
        <v>32</v>
      </c>
      <c r="BT37" s="144">
        <v>79</v>
      </c>
      <c r="BU37" s="39"/>
      <c r="BV37" s="40"/>
      <c r="BW37" s="143" t="s">
        <v>32</v>
      </c>
      <c r="BX37" s="144">
        <v>79</v>
      </c>
      <c r="BY37" s="39"/>
      <c r="BZ37" s="40"/>
      <c r="CB37" s="89">
        <v>31</v>
      </c>
      <c r="CC37" s="59">
        <v>83</v>
      </c>
      <c r="CD37" s="56">
        <v>60</v>
      </c>
      <c r="CE37" s="90">
        <v>31</v>
      </c>
      <c r="CF37" s="59">
        <v>87</v>
      </c>
      <c r="CG37" s="56">
        <v>61</v>
      </c>
      <c r="CH37" s="150">
        <v>31</v>
      </c>
      <c r="CI37" s="59">
        <v>90</v>
      </c>
      <c r="CJ37" s="56">
        <v>63</v>
      </c>
      <c r="CL37" s="89">
        <v>31</v>
      </c>
      <c r="CM37" s="59">
        <v>23</v>
      </c>
      <c r="CN37" s="56">
        <v>43</v>
      </c>
      <c r="DD37" s="17">
        <v>31</v>
      </c>
      <c r="DE37" s="28">
        <v>89</v>
      </c>
      <c r="DF37" s="23">
        <v>62</v>
      </c>
      <c r="DG37" s="29">
        <v>94</v>
      </c>
      <c r="DH37" s="21">
        <v>66</v>
      </c>
      <c r="DI37" s="28">
        <v>76</v>
      </c>
      <c r="DJ37" s="23">
        <v>57</v>
      </c>
      <c r="DK37" s="24"/>
      <c r="DL37" s="25"/>
      <c r="DM37" s="28">
        <v>74</v>
      </c>
      <c r="DN37" s="23">
        <v>56</v>
      </c>
      <c r="DO37" s="29">
        <v>92</v>
      </c>
      <c r="DP37" s="21">
        <v>64</v>
      </c>
      <c r="DQ37" s="28">
        <v>70</v>
      </c>
      <c r="DR37" s="23">
        <v>55</v>
      </c>
      <c r="DT37" s="60">
        <v>48</v>
      </c>
      <c r="DU37" s="59">
        <v>50</v>
      </c>
      <c r="DV37" s="56">
        <v>50</v>
      </c>
      <c r="DW37" s="57">
        <v>47</v>
      </c>
      <c r="DX37" s="59">
        <v>5</v>
      </c>
      <c r="DY37" s="56">
        <v>33</v>
      </c>
      <c r="DZ37" s="57">
        <v>40</v>
      </c>
      <c r="EA37" s="59">
        <v>12</v>
      </c>
      <c r="EB37" s="56">
        <v>38</v>
      </c>
      <c r="ED37" s="89">
        <v>85</v>
      </c>
      <c r="EE37" s="181">
        <v>1</v>
      </c>
      <c r="EF37" s="58">
        <v>26</v>
      </c>
      <c r="EH37" s="126">
        <v>31</v>
      </c>
      <c r="EI37" s="117">
        <v>20</v>
      </c>
      <c r="EJ37" s="118">
        <v>42</v>
      </c>
      <c r="EK37" s="115">
        <v>15</v>
      </c>
      <c r="EL37" s="116">
        <v>40</v>
      </c>
      <c r="EM37" s="117">
        <v>86</v>
      </c>
      <c r="EN37" s="118">
        <v>61</v>
      </c>
      <c r="EO37" s="113"/>
      <c r="EP37" s="114"/>
      <c r="EQ37" s="111"/>
      <c r="ER37" s="112"/>
      <c r="ET37" s="30">
        <v>29</v>
      </c>
      <c r="EU37" s="34" t="s">
        <v>32</v>
      </c>
      <c r="EV37" s="31">
        <v>78</v>
      </c>
      <c r="EW37" s="145"/>
      <c r="EX37" s="146"/>
      <c r="EY37" s="34">
        <v>99</v>
      </c>
      <c r="EZ37" s="31">
        <v>74</v>
      </c>
      <c r="FA37" s="59" t="s">
        <v>32</v>
      </c>
      <c r="FB37" s="58" t="s">
        <v>118</v>
      </c>
      <c r="FC37" s="39"/>
      <c r="FD37" s="40"/>
      <c r="FE37" s="59" t="s">
        <v>32</v>
      </c>
      <c r="FF37" s="144" t="s">
        <v>118</v>
      </c>
      <c r="FG37" s="39"/>
      <c r="FH37" s="40"/>
      <c r="FJ37" s="89">
        <v>31</v>
      </c>
      <c r="FK37" s="59">
        <v>94</v>
      </c>
      <c r="FL37" s="56">
        <v>65</v>
      </c>
      <c r="FM37" s="90">
        <v>31</v>
      </c>
      <c r="FN37" s="59">
        <v>94</v>
      </c>
      <c r="FO37" s="56">
        <v>66</v>
      </c>
      <c r="FP37" s="150">
        <v>31</v>
      </c>
      <c r="FQ37" s="59">
        <v>94</v>
      </c>
      <c r="FR37" s="56">
        <v>65</v>
      </c>
      <c r="FT37" s="89">
        <v>31</v>
      </c>
      <c r="FU37" s="59">
        <v>40</v>
      </c>
      <c r="FV37" s="56">
        <v>48</v>
      </c>
    </row>
    <row r="38" spans="1:192" ht="16">
      <c r="A38" s="281">
        <v>37</v>
      </c>
      <c r="B38" s="290">
        <v>4</v>
      </c>
      <c r="C38" s="290"/>
      <c r="O38" s="215"/>
      <c r="P38" s="215"/>
      <c r="Q38" s="215"/>
      <c r="R38" s="215"/>
      <c r="S38" s="215"/>
      <c r="V38" s="17">
        <v>32</v>
      </c>
      <c r="W38" s="248">
        <v>99</v>
      </c>
      <c r="X38" s="23">
        <v>72</v>
      </c>
      <c r="Y38" s="189">
        <v>99</v>
      </c>
      <c r="Z38" s="21">
        <v>73</v>
      </c>
      <c r="AA38" s="248">
        <v>92</v>
      </c>
      <c r="AB38" s="23">
        <v>64</v>
      </c>
      <c r="AC38" s="247"/>
      <c r="AD38" s="25"/>
      <c r="AE38" s="248">
        <v>86</v>
      </c>
      <c r="AF38" s="23">
        <v>61</v>
      </c>
      <c r="AG38" s="189">
        <v>98</v>
      </c>
      <c r="AH38" s="21">
        <v>70</v>
      </c>
      <c r="AI38" s="248">
        <v>93</v>
      </c>
      <c r="AJ38" s="23">
        <v>65</v>
      </c>
      <c r="AL38" s="60">
        <v>39</v>
      </c>
      <c r="AM38" s="59">
        <v>36</v>
      </c>
      <c r="AN38" s="56">
        <v>47</v>
      </c>
      <c r="AO38" s="57">
        <v>36</v>
      </c>
      <c r="AP38" s="59">
        <v>4</v>
      </c>
      <c r="AQ38" s="56">
        <v>33</v>
      </c>
      <c r="AR38" s="57">
        <v>40</v>
      </c>
      <c r="AS38" s="176">
        <v>20</v>
      </c>
      <c r="AT38" s="269">
        <v>42</v>
      </c>
      <c r="AV38" s="89">
        <v>65</v>
      </c>
      <c r="AW38" s="181">
        <v>1</v>
      </c>
      <c r="AX38" s="58">
        <v>28</v>
      </c>
      <c r="AZ38" s="126">
        <v>32</v>
      </c>
      <c r="BA38" s="117">
        <v>40</v>
      </c>
      <c r="BB38" s="118">
        <v>47</v>
      </c>
      <c r="BC38" s="115">
        <v>31</v>
      </c>
      <c r="BD38" s="116">
        <v>45</v>
      </c>
      <c r="BE38" s="117">
        <v>98</v>
      </c>
      <c r="BF38" s="118">
        <v>70</v>
      </c>
      <c r="BG38" s="113"/>
      <c r="BH38" s="114"/>
      <c r="BI38" s="111"/>
      <c r="BJ38" s="112"/>
      <c r="BL38" s="17">
        <v>30</v>
      </c>
      <c r="BM38" s="28" t="s">
        <v>32</v>
      </c>
      <c r="BN38" s="23">
        <v>76</v>
      </c>
      <c r="BO38" s="84"/>
      <c r="BP38" s="87"/>
      <c r="BQ38" s="28">
        <v>97</v>
      </c>
      <c r="BR38" s="23">
        <v>69</v>
      </c>
      <c r="BS38" s="59" t="s">
        <v>32</v>
      </c>
      <c r="BT38" s="58">
        <v>80</v>
      </c>
      <c r="BU38" s="18"/>
      <c r="BV38" s="19"/>
      <c r="BW38" s="59" t="s">
        <v>32</v>
      </c>
      <c r="BX38" s="58" t="s">
        <v>119</v>
      </c>
      <c r="BY38" s="18"/>
      <c r="BZ38" s="19"/>
      <c r="CB38" s="89">
        <v>32</v>
      </c>
      <c r="CC38" s="176">
        <v>85</v>
      </c>
      <c r="CD38" s="269">
        <v>60</v>
      </c>
      <c r="CE38" s="90">
        <v>32</v>
      </c>
      <c r="CF38" s="59">
        <v>88</v>
      </c>
      <c r="CG38" s="56">
        <v>62</v>
      </c>
      <c r="CH38" s="150">
        <v>32</v>
      </c>
      <c r="CI38" s="59">
        <v>92</v>
      </c>
      <c r="CJ38" s="56">
        <v>64</v>
      </c>
      <c r="CL38" s="89">
        <v>32</v>
      </c>
      <c r="CM38" s="59">
        <v>24</v>
      </c>
      <c r="CN38" s="56">
        <v>43</v>
      </c>
      <c r="DD38" s="17">
        <v>32</v>
      </c>
      <c r="DE38" s="28">
        <v>96</v>
      </c>
      <c r="DF38" s="23">
        <v>68</v>
      </c>
      <c r="DG38" s="29">
        <v>98</v>
      </c>
      <c r="DH38" s="21">
        <v>70</v>
      </c>
      <c r="DI38" s="28">
        <v>91</v>
      </c>
      <c r="DJ38" s="23">
        <v>63</v>
      </c>
      <c r="DK38" s="24"/>
      <c r="DL38" s="25"/>
      <c r="DM38" s="28">
        <v>79</v>
      </c>
      <c r="DN38" s="23">
        <v>58</v>
      </c>
      <c r="DO38" s="29">
        <v>97</v>
      </c>
      <c r="DP38" s="21">
        <v>69</v>
      </c>
      <c r="DQ38" s="28">
        <v>88</v>
      </c>
      <c r="DR38" s="23">
        <v>62</v>
      </c>
      <c r="DT38" s="60">
        <v>49</v>
      </c>
      <c r="DU38" s="59">
        <v>54</v>
      </c>
      <c r="DV38" s="56">
        <v>51</v>
      </c>
      <c r="DW38" s="57">
        <v>48</v>
      </c>
      <c r="DX38" s="59">
        <v>5</v>
      </c>
      <c r="DY38" s="56">
        <v>34</v>
      </c>
      <c r="DZ38" s="57">
        <v>41</v>
      </c>
      <c r="EA38" s="59">
        <v>13</v>
      </c>
      <c r="EB38" s="56">
        <v>39</v>
      </c>
      <c r="ED38" s="89">
        <v>86</v>
      </c>
      <c r="EE38" s="181">
        <v>1</v>
      </c>
      <c r="EF38" s="58">
        <v>26</v>
      </c>
      <c r="EH38" s="126">
        <v>32</v>
      </c>
      <c r="EI38" s="117">
        <v>24</v>
      </c>
      <c r="EJ38" s="118">
        <v>43</v>
      </c>
      <c r="EK38" s="115">
        <v>17</v>
      </c>
      <c r="EL38" s="116">
        <v>41</v>
      </c>
      <c r="EM38" s="117">
        <v>95</v>
      </c>
      <c r="EN38" s="118">
        <v>67</v>
      </c>
      <c r="EO38" s="113"/>
      <c r="EP38" s="114"/>
      <c r="EQ38" s="111"/>
      <c r="ER38" s="112"/>
      <c r="ET38" s="17">
        <v>30</v>
      </c>
      <c r="EU38" s="28" t="s">
        <v>32</v>
      </c>
      <c r="EV38" s="23">
        <v>79</v>
      </c>
      <c r="EW38" s="84"/>
      <c r="EX38" s="87"/>
      <c r="EY38" s="28">
        <v>99</v>
      </c>
      <c r="EZ38" s="23">
        <v>75</v>
      </c>
      <c r="FA38" s="59" t="s">
        <v>32</v>
      </c>
      <c r="FB38" s="58" t="s">
        <v>118</v>
      </c>
      <c r="FC38" s="18"/>
      <c r="FD38" s="19"/>
      <c r="FE38" s="59" t="s">
        <v>32</v>
      </c>
      <c r="FF38" s="144" t="s">
        <v>118</v>
      </c>
      <c r="FG38" s="18"/>
      <c r="FH38" s="19"/>
      <c r="FJ38" s="89">
        <v>32</v>
      </c>
      <c r="FK38" s="59">
        <v>94</v>
      </c>
      <c r="FL38" s="56">
        <v>66</v>
      </c>
      <c r="FM38" s="90">
        <v>32</v>
      </c>
      <c r="FN38" s="59">
        <v>95</v>
      </c>
      <c r="FO38" s="56">
        <v>66</v>
      </c>
      <c r="FP38" s="150">
        <v>32</v>
      </c>
      <c r="FQ38" s="59">
        <v>95</v>
      </c>
      <c r="FR38" s="56">
        <v>66</v>
      </c>
      <c r="FT38" s="89">
        <v>32</v>
      </c>
      <c r="FU38" s="59">
        <v>42</v>
      </c>
      <c r="FV38" s="56">
        <v>48</v>
      </c>
    </row>
    <row r="39" spans="1:192" ht="16">
      <c r="A39" s="281">
        <v>38</v>
      </c>
      <c r="B39" s="290">
        <v>4</v>
      </c>
      <c r="C39" s="290"/>
      <c r="K39">
        <f t="shared" ref="K39:K41" si="8">L39*N39/M39</f>
        <v>60</v>
      </c>
      <c r="L39">
        <f>L30+L31</f>
        <v>60</v>
      </c>
      <c r="M39">
        <f>M30+M31</f>
        <v>15</v>
      </c>
      <c r="N39">
        <v>15</v>
      </c>
      <c r="O39" s="215" t="str">
        <f>CC1</f>
        <v>&gt;99</v>
      </c>
      <c r="P39" s="215">
        <f>CD1</f>
        <v>79</v>
      </c>
      <c r="Q39" s="215"/>
      <c r="R39" s="215" t="str">
        <f>FK1</f>
        <v>&gt;99</v>
      </c>
      <c r="S39" s="215" t="str">
        <f>FL1</f>
        <v>&gt;81</v>
      </c>
      <c r="V39" s="17">
        <v>33</v>
      </c>
      <c r="W39" s="246"/>
      <c r="X39" s="19"/>
      <c r="Y39" s="249"/>
      <c r="Z39" s="38"/>
      <c r="AA39" s="246"/>
      <c r="AB39" s="19"/>
      <c r="AC39" s="247"/>
      <c r="AD39" s="25"/>
      <c r="AE39" s="248">
        <v>90</v>
      </c>
      <c r="AF39" s="23">
        <v>63</v>
      </c>
      <c r="AG39" s="247"/>
      <c r="AH39" s="25"/>
      <c r="AI39" s="246"/>
      <c r="AJ39" s="19"/>
      <c r="AL39" s="60">
        <v>40</v>
      </c>
      <c r="AM39" s="59">
        <v>40</v>
      </c>
      <c r="AN39" s="56">
        <v>47</v>
      </c>
      <c r="AO39" s="57">
        <v>37</v>
      </c>
      <c r="AP39" s="59">
        <v>5</v>
      </c>
      <c r="AQ39" s="56">
        <v>33</v>
      </c>
      <c r="AR39" s="57">
        <v>41</v>
      </c>
      <c r="AS39" s="176">
        <v>22</v>
      </c>
      <c r="AT39" s="269">
        <v>42</v>
      </c>
      <c r="AV39" s="89">
        <v>66</v>
      </c>
      <c r="AW39" s="181">
        <v>1</v>
      </c>
      <c r="AX39" s="58">
        <v>28</v>
      </c>
      <c r="AZ39" s="126">
        <v>33</v>
      </c>
      <c r="BA39" s="117">
        <v>44</v>
      </c>
      <c r="BB39" s="118">
        <v>48</v>
      </c>
      <c r="BC39" s="115">
        <v>34</v>
      </c>
      <c r="BD39" s="116">
        <v>46</v>
      </c>
      <c r="BE39" s="111"/>
      <c r="BF39" s="112"/>
      <c r="BG39" s="113"/>
      <c r="BH39" s="114"/>
      <c r="BI39" s="111"/>
      <c r="BJ39" s="112"/>
      <c r="BL39" s="17">
        <v>31</v>
      </c>
      <c r="BM39" s="28" t="s">
        <v>32</v>
      </c>
      <c r="BN39" s="23">
        <v>76</v>
      </c>
      <c r="BO39" s="84"/>
      <c r="BP39" s="87"/>
      <c r="BQ39" s="28">
        <v>97</v>
      </c>
      <c r="BR39" s="23">
        <v>69</v>
      </c>
      <c r="BS39" s="59" t="s">
        <v>32</v>
      </c>
      <c r="BT39" s="58">
        <v>81</v>
      </c>
      <c r="BU39" s="18"/>
      <c r="BV39" s="19"/>
      <c r="BW39" s="59" t="s">
        <v>122</v>
      </c>
      <c r="BX39" s="58" t="s">
        <v>119</v>
      </c>
      <c r="BY39" s="18"/>
      <c r="BZ39" s="19"/>
      <c r="CB39" s="89">
        <v>33</v>
      </c>
      <c r="CC39" s="176">
        <v>87</v>
      </c>
      <c r="CD39" s="269">
        <v>61</v>
      </c>
      <c r="CE39" s="90">
        <v>33</v>
      </c>
      <c r="CF39" s="59">
        <v>89</v>
      </c>
      <c r="CG39" s="56">
        <v>62</v>
      </c>
      <c r="CH39" s="150">
        <v>33</v>
      </c>
      <c r="CI39" s="59">
        <v>93</v>
      </c>
      <c r="CJ39" s="56">
        <v>64</v>
      </c>
      <c r="CL39" s="89">
        <v>33</v>
      </c>
      <c r="CM39" s="59">
        <v>26</v>
      </c>
      <c r="CN39" s="56">
        <v>44</v>
      </c>
      <c r="DD39" s="17">
        <v>33</v>
      </c>
      <c r="DE39" s="18"/>
      <c r="DF39" s="19"/>
      <c r="DG39" s="37"/>
      <c r="DH39" s="38"/>
      <c r="DI39" s="18"/>
      <c r="DJ39" s="19"/>
      <c r="DK39" s="24"/>
      <c r="DL39" s="25"/>
      <c r="DM39" s="28">
        <v>84</v>
      </c>
      <c r="DN39" s="23">
        <v>60</v>
      </c>
      <c r="DO39" s="24"/>
      <c r="DP39" s="25"/>
      <c r="DQ39" s="18"/>
      <c r="DR39" s="19"/>
      <c r="DT39" s="60">
        <v>50</v>
      </c>
      <c r="DU39" s="59">
        <v>59</v>
      </c>
      <c r="DV39" s="56">
        <v>52</v>
      </c>
      <c r="DW39" s="57">
        <v>49</v>
      </c>
      <c r="DX39" s="59">
        <v>6</v>
      </c>
      <c r="DY39" s="56">
        <v>34</v>
      </c>
      <c r="DZ39" s="57">
        <v>42</v>
      </c>
      <c r="EA39" s="59">
        <v>16</v>
      </c>
      <c r="EB39" s="56">
        <v>40</v>
      </c>
      <c r="ED39" s="89">
        <v>87</v>
      </c>
      <c r="EE39" s="181">
        <v>1</v>
      </c>
      <c r="EF39" s="58">
        <v>26</v>
      </c>
      <c r="EH39" s="126">
        <v>33</v>
      </c>
      <c r="EI39" s="117">
        <v>28</v>
      </c>
      <c r="EJ39" s="118">
        <v>44</v>
      </c>
      <c r="EK39" s="115">
        <v>20</v>
      </c>
      <c r="EL39" s="116">
        <v>42</v>
      </c>
      <c r="EM39" s="111"/>
      <c r="EN39" s="112"/>
      <c r="EO39" s="113"/>
      <c r="EP39" s="114"/>
      <c r="EQ39" s="111"/>
      <c r="ER39" s="112"/>
      <c r="ET39" s="17">
        <v>31</v>
      </c>
      <c r="EU39" s="28" t="s">
        <v>32</v>
      </c>
      <c r="EV39" s="23">
        <v>80</v>
      </c>
      <c r="EW39" s="84"/>
      <c r="EX39" s="87"/>
      <c r="EY39" s="28">
        <v>99</v>
      </c>
      <c r="EZ39" s="23">
        <v>75</v>
      </c>
      <c r="FA39" s="59" t="s">
        <v>32</v>
      </c>
      <c r="FB39" s="58" t="s">
        <v>118</v>
      </c>
      <c r="FC39" s="18"/>
      <c r="FD39" s="19"/>
      <c r="FE39" s="59" t="s">
        <v>32</v>
      </c>
      <c r="FF39" s="144" t="s">
        <v>118</v>
      </c>
      <c r="FG39" s="18"/>
      <c r="FH39" s="19"/>
      <c r="FJ39" s="89">
        <v>33</v>
      </c>
      <c r="FK39" s="59">
        <v>95</v>
      </c>
      <c r="FL39" s="56">
        <v>66</v>
      </c>
      <c r="FM39" s="90">
        <v>33</v>
      </c>
      <c r="FN39" s="59">
        <v>95</v>
      </c>
      <c r="FO39" s="56">
        <v>67</v>
      </c>
      <c r="FP39" s="150">
        <v>33</v>
      </c>
      <c r="FQ39" s="59">
        <v>96</v>
      </c>
      <c r="FR39" s="56">
        <v>67</v>
      </c>
      <c r="FT39" s="89">
        <v>33</v>
      </c>
      <c r="FU39" s="59">
        <v>43</v>
      </c>
      <c r="FV39" s="56">
        <v>48</v>
      </c>
    </row>
    <row r="40" spans="1:192" ht="18" thickBot="1">
      <c r="A40" s="281">
        <v>39</v>
      </c>
      <c r="B40" s="290">
        <v>4</v>
      </c>
      <c r="C40" s="290"/>
      <c r="F40" s="301" t="s">
        <v>1</v>
      </c>
      <c r="G40" s="301"/>
      <c r="H40" s="301"/>
      <c r="K40">
        <f t="shared" si="8"/>
        <v>76</v>
      </c>
      <c r="L40">
        <f>L32+L33</f>
        <v>76</v>
      </c>
      <c r="M40">
        <f>M32+M33</f>
        <v>19</v>
      </c>
      <c r="N40">
        <v>19</v>
      </c>
      <c r="O40" s="215" t="str">
        <f>CF1</f>
        <v>&gt;99</v>
      </c>
      <c r="P40" s="215" t="str">
        <f>CG1</f>
        <v>&gt;81</v>
      </c>
      <c r="Q40" s="215"/>
      <c r="R40" s="215" t="str">
        <f>FN1</f>
        <v>&gt;99</v>
      </c>
      <c r="S40" s="215" t="str">
        <f>FO1</f>
        <v>&gt;81</v>
      </c>
      <c r="V40" s="30">
        <v>34</v>
      </c>
      <c r="W40" s="39"/>
      <c r="X40" s="40"/>
      <c r="Y40" s="41"/>
      <c r="Z40" s="42"/>
      <c r="AA40" s="39"/>
      <c r="AB40" s="40"/>
      <c r="AC40" s="35"/>
      <c r="AD40" s="36"/>
      <c r="AE40" s="34">
        <v>93</v>
      </c>
      <c r="AF40" s="31">
        <v>65</v>
      </c>
      <c r="AG40" s="35"/>
      <c r="AH40" s="36"/>
      <c r="AI40" s="39"/>
      <c r="AJ40" s="40"/>
      <c r="AL40" s="60">
        <v>41</v>
      </c>
      <c r="AM40" s="59">
        <v>43</v>
      </c>
      <c r="AN40" s="56">
        <v>48</v>
      </c>
      <c r="AO40" s="57">
        <v>38</v>
      </c>
      <c r="AP40" s="59">
        <v>5</v>
      </c>
      <c r="AQ40" s="56">
        <v>33</v>
      </c>
      <c r="AR40" s="57">
        <v>42</v>
      </c>
      <c r="AS40" s="176">
        <v>25</v>
      </c>
      <c r="AT40" s="269">
        <v>43</v>
      </c>
      <c r="AV40" s="89">
        <v>67</v>
      </c>
      <c r="AW40" s="181">
        <v>1</v>
      </c>
      <c r="AX40" s="58">
        <v>28</v>
      </c>
      <c r="AZ40" s="127">
        <v>34</v>
      </c>
      <c r="BA40" s="119">
        <v>47</v>
      </c>
      <c r="BB40" s="120">
        <v>49</v>
      </c>
      <c r="BC40" s="128">
        <v>39</v>
      </c>
      <c r="BD40" s="125">
        <v>47</v>
      </c>
      <c r="BE40" s="129"/>
      <c r="BF40" s="130"/>
      <c r="BG40" s="122"/>
      <c r="BH40" s="124"/>
      <c r="BI40" s="129"/>
      <c r="BJ40" s="130"/>
      <c r="BL40" s="17">
        <v>32</v>
      </c>
      <c r="BM40" s="28" t="s">
        <v>32</v>
      </c>
      <c r="BN40" s="23">
        <v>79</v>
      </c>
      <c r="BO40" s="84"/>
      <c r="BP40" s="87"/>
      <c r="BQ40" s="28">
        <v>98</v>
      </c>
      <c r="BR40" s="23">
        <v>71</v>
      </c>
      <c r="BS40" s="59" t="s">
        <v>32</v>
      </c>
      <c r="BT40" s="58" t="s">
        <v>118</v>
      </c>
      <c r="BU40" s="18"/>
      <c r="BV40" s="19"/>
      <c r="BW40" s="59" t="s">
        <v>122</v>
      </c>
      <c r="BX40" s="58" t="s">
        <v>119</v>
      </c>
      <c r="BY40" s="18"/>
      <c r="BZ40" s="19"/>
      <c r="CB40" s="151">
        <v>34</v>
      </c>
      <c r="CC40" s="179">
        <v>88</v>
      </c>
      <c r="CD40" s="268">
        <v>62</v>
      </c>
      <c r="CE40" s="149">
        <v>34</v>
      </c>
      <c r="CF40" s="66">
        <v>90</v>
      </c>
      <c r="CG40" s="63">
        <v>63</v>
      </c>
      <c r="CH40" s="153">
        <v>34</v>
      </c>
      <c r="CI40" s="66">
        <v>94</v>
      </c>
      <c r="CJ40" s="63">
        <v>65</v>
      </c>
      <c r="CL40" s="91">
        <v>34</v>
      </c>
      <c r="CM40" s="94">
        <v>28</v>
      </c>
      <c r="CN40" s="92">
        <v>44</v>
      </c>
      <c r="DD40" s="30">
        <v>34</v>
      </c>
      <c r="DE40" s="39"/>
      <c r="DF40" s="40"/>
      <c r="DG40" s="41"/>
      <c r="DH40" s="42"/>
      <c r="DI40" s="39"/>
      <c r="DJ40" s="40"/>
      <c r="DK40" s="35"/>
      <c r="DL40" s="36"/>
      <c r="DM40" s="34">
        <v>89</v>
      </c>
      <c r="DN40" s="31">
        <v>62</v>
      </c>
      <c r="DO40" s="35"/>
      <c r="DP40" s="36"/>
      <c r="DQ40" s="39"/>
      <c r="DR40" s="40"/>
      <c r="DT40" s="60">
        <v>51</v>
      </c>
      <c r="DU40" s="59">
        <v>63</v>
      </c>
      <c r="DV40" s="56">
        <v>53</v>
      </c>
      <c r="DW40" s="57">
        <v>50</v>
      </c>
      <c r="DX40" s="59">
        <v>6</v>
      </c>
      <c r="DY40" s="56">
        <v>35</v>
      </c>
      <c r="DZ40" s="57">
        <v>43</v>
      </c>
      <c r="EA40" s="59">
        <v>18</v>
      </c>
      <c r="EB40" s="56">
        <v>41</v>
      </c>
      <c r="ED40" s="89">
        <v>88</v>
      </c>
      <c r="EE40" s="181">
        <v>1</v>
      </c>
      <c r="EF40" s="58">
        <v>26</v>
      </c>
      <c r="EH40" s="127">
        <v>34</v>
      </c>
      <c r="EI40" s="119">
        <v>32</v>
      </c>
      <c r="EJ40" s="120">
        <v>45</v>
      </c>
      <c r="EK40" s="128">
        <v>24</v>
      </c>
      <c r="EL40" s="125">
        <v>43</v>
      </c>
      <c r="EM40" s="129"/>
      <c r="EN40" s="130"/>
      <c r="EO40" s="122"/>
      <c r="EP40" s="124"/>
      <c r="EQ40" s="129"/>
      <c r="ER40" s="130"/>
      <c r="ET40" s="17">
        <v>32</v>
      </c>
      <c r="EU40" s="28" t="s">
        <v>32</v>
      </c>
      <c r="EV40" s="23">
        <v>81</v>
      </c>
      <c r="EW40" s="84"/>
      <c r="EX40" s="87"/>
      <c r="EY40" s="28">
        <v>99</v>
      </c>
      <c r="EZ40" s="23">
        <v>76</v>
      </c>
      <c r="FA40" s="59" t="s">
        <v>32</v>
      </c>
      <c r="FB40" s="58" t="s">
        <v>118</v>
      </c>
      <c r="FC40" s="18"/>
      <c r="FD40" s="19"/>
      <c r="FE40" s="59" t="s">
        <v>32</v>
      </c>
      <c r="FF40" s="144" t="s">
        <v>118</v>
      </c>
      <c r="FG40" s="18"/>
      <c r="FH40" s="19"/>
      <c r="FJ40" s="151">
        <v>34</v>
      </c>
      <c r="FK40" s="66">
        <v>95</v>
      </c>
      <c r="FL40" s="63">
        <v>67</v>
      </c>
      <c r="FM40" s="149">
        <v>34</v>
      </c>
      <c r="FN40" s="66">
        <v>96</v>
      </c>
      <c r="FO40" s="63">
        <v>67</v>
      </c>
      <c r="FP40" s="153">
        <v>34</v>
      </c>
      <c r="FQ40" s="66">
        <v>96</v>
      </c>
      <c r="FR40" s="63">
        <v>68</v>
      </c>
      <c r="FT40" s="91">
        <v>34</v>
      </c>
      <c r="FU40" s="94">
        <v>44</v>
      </c>
      <c r="FV40" s="92">
        <v>49</v>
      </c>
    </row>
    <row r="41" spans="1:192" ht="18" thickBot="1">
      <c r="A41" s="281">
        <v>40</v>
      </c>
      <c r="B41" s="292">
        <v>4</v>
      </c>
      <c r="C41" s="292"/>
      <c r="D41" t="s">
        <v>99</v>
      </c>
      <c r="F41" t="s">
        <v>88</v>
      </c>
      <c r="K41">
        <f t="shared" si="8"/>
        <v>84</v>
      </c>
      <c r="L41">
        <f>L34+L35+L36</f>
        <v>84</v>
      </c>
      <c r="M41">
        <f>M34+M35+M36</f>
        <v>21</v>
      </c>
      <c r="N41">
        <v>21</v>
      </c>
      <c r="O41" s="215" t="str">
        <f>CI1</f>
        <v>&gt;99</v>
      </c>
      <c r="P41" s="215" t="str">
        <f>CJ1</f>
        <v>&gt;81</v>
      </c>
      <c r="Q41" s="215"/>
      <c r="R41" s="215" t="str">
        <f>FQ1</f>
        <v>&gt;99</v>
      </c>
      <c r="S41" s="215" t="str">
        <f>FR1</f>
        <v>&gt;81</v>
      </c>
      <c r="V41" s="17">
        <v>35</v>
      </c>
      <c r="W41" s="246"/>
      <c r="X41" s="19"/>
      <c r="Y41" s="249"/>
      <c r="Z41" s="38"/>
      <c r="AA41" s="246"/>
      <c r="AB41" s="19"/>
      <c r="AC41" s="247"/>
      <c r="AD41" s="25"/>
      <c r="AE41" s="248">
        <v>95</v>
      </c>
      <c r="AF41" s="23">
        <v>67</v>
      </c>
      <c r="AG41" s="247"/>
      <c r="AH41" s="25"/>
      <c r="AI41" s="246"/>
      <c r="AJ41" s="19"/>
      <c r="AL41" s="62">
        <v>42</v>
      </c>
      <c r="AM41" s="66">
        <v>46</v>
      </c>
      <c r="AN41" s="63">
        <v>49</v>
      </c>
      <c r="AO41" s="64">
        <v>39</v>
      </c>
      <c r="AP41" s="66">
        <v>5</v>
      </c>
      <c r="AQ41" s="63">
        <v>34</v>
      </c>
      <c r="AR41" s="64">
        <v>43</v>
      </c>
      <c r="AS41" s="179">
        <v>28</v>
      </c>
      <c r="AT41" s="268">
        <v>44</v>
      </c>
      <c r="AV41" s="91">
        <v>68</v>
      </c>
      <c r="AW41" s="94">
        <v>1</v>
      </c>
      <c r="AX41" s="96">
        <v>28</v>
      </c>
      <c r="AZ41" s="126">
        <v>35</v>
      </c>
      <c r="BA41" s="117">
        <v>52</v>
      </c>
      <c r="BB41" s="118">
        <v>50</v>
      </c>
      <c r="BC41" s="115">
        <v>45</v>
      </c>
      <c r="BD41" s="116">
        <v>49</v>
      </c>
      <c r="BE41" s="111"/>
      <c r="BF41" s="112"/>
      <c r="BG41" s="113"/>
      <c r="BH41" s="114"/>
      <c r="BI41" s="111"/>
      <c r="BJ41" s="112"/>
      <c r="BL41" s="17">
        <v>33</v>
      </c>
      <c r="BM41" s="18"/>
      <c r="BN41" s="19"/>
      <c r="BO41" s="84"/>
      <c r="BP41" s="87"/>
      <c r="BQ41" s="28">
        <v>99</v>
      </c>
      <c r="BR41" s="23">
        <v>72</v>
      </c>
      <c r="BS41" s="59" t="s">
        <v>32</v>
      </c>
      <c r="BT41" s="58" t="s">
        <v>118</v>
      </c>
      <c r="BU41" s="18"/>
      <c r="BV41" s="19"/>
      <c r="BW41" s="84"/>
      <c r="BX41" s="87"/>
      <c r="BY41" s="18"/>
      <c r="BZ41" s="19"/>
      <c r="CB41" s="89">
        <v>35</v>
      </c>
      <c r="CC41" s="176">
        <v>90</v>
      </c>
      <c r="CD41" s="269">
        <v>63</v>
      </c>
      <c r="CE41" s="90">
        <v>35</v>
      </c>
      <c r="CF41" s="59">
        <v>91</v>
      </c>
      <c r="CG41" s="56">
        <v>63</v>
      </c>
      <c r="CH41" s="90">
        <v>35</v>
      </c>
      <c r="CI41" s="29">
        <v>95</v>
      </c>
      <c r="CJ41" s="72">
        <v>66</v>
      </c>
      <c r="CL41" s="89">
        <v>35</v>
      </c>
      <c r="CM41" s="59">
        <v>29</v>
      </c>
      <c r="CN41" s="56">
        <v>44</v>
      </c>
      <c r="DD41" s="17">
        <v>35</v>
      </c>
      <c r="DE41" s="18"/>
      <c r="DF41" s="19"/>
      <c r="DG41" s="37"/>
      <c r="DH41" s="38"/>
      <c r="DI41" s="18"/>
      <c r="DJ41" s="19"/>
      <c r="DK41" s="24"/>
      <c r="DL41" s="25"/>
      <c r="DM41" s="28">
        <v>92</v>
      </c>
      <c r="DN41" s="23">
        <v>64</v>
      </c>
      <c r="DO41" s="24"/>
      <c r="DP41" s="25"/>
      <c r="DQ41" s="18"/>
      <c r="DR41" s="19"/>
      <c r="DT41" s="62">
        <v>52</v>
      </c>
      <c r="DU41" s="66">
        <v>67</v>
      </c>
      <c r="DV41" s="63">
        <v>54</v>
      </c>
      <c r="DW41" s="64">
        <v>51</v>
      </c>
      <c r="DX41" s="66">
        <v>7</v>
      </c>
      <c r="DY41" s="63">
        <v>35</v>
      </c>
      <c r="DZ41" s="64">
        <v>44</v>
      </c>
      <c r="EA41" s="66">
        <v>21</v>
      </c>
      <c r="EB41" s="63">
        <v>42</v>
      </c>
      <c r="ED41" s="91">
        <v>89</v>
      </c>
      <c r="EE41" s="94">
        <v>1</v>
      </c>
      <c r="EF41" s="96">
        <v>27</v>
      </c>
      <c r="EH41" s="126">
        <v>35</v>
      </c>
      <c r="EI41" s="117">
        <v>35</v>
      </c>
      <c r="EJ41" s="118">
        <v>46</v>
      </c>
      <c r="EK41" s="115">
        <v>28</v>
      </c>
      <c r="EL41" s="116">
        <v>44</v>
      </c>
      <c r="EM41" s="111"/>
      <c r="EN41" s="112"/>
      <c r="EO41" s="113"/>
      <c r="EP41" s="114"/>
      <c r="EQ41" s="111"/>
      <c r="ER41" s="112"/>
      <c r="ET41" s="17">
        <v>33</v>
      </c>
      <c r="EU41" s="18"/>
      <c r="EV41" s="19"/>
      <c r="EW41" s="84"/>
      <c r="EX41" s="87"/>
      <c r="EY41" s="28" t="s">
        <v>32</v>
      </c>
      <c r="EZ41" s="23">
        <v>76</v>
      </c>
      <c r="FA41" s="59" t="s">
        <v>32</v>
      </c>
      <c r="FB41" s="58" t="s">
        <v>118</v>
      </c>
      <c r="FC41" s="18"/>
      <c r="FD41" s="19"/>
      <c r="FE41" s="84"/>
      <c r="FF41" s="87"/>
      <c r="FG41" s="18"/>
      <c r="FH41" s="19"/>
      <c r="FJ41" s="89">
        <v>35</v>
      </c>
      <c r="FK41" s="59">
        <v>96</v>
      </c>
      <c r="FL41" s="56">
        <v>67</v>
      </c>
      <c r="FM41" s="90">
        <v>35</v>
      </c>
      <c r="FN41" s="59">
        <v>96</v>
      </c>
      <c r="FO41" s="56">
        <v>68</v>
      </c>
      <c r="FP41" s="90">
        <v>35</v>
      </c>
      <c r="FQ41" s="29">
        <v>97</v>
      </c>
      <c r="FR41" s="72">
        <v>68</v>
      </c>
      <c r="FT41" s="89">
        <v>35</v>
      </c>
      <c r="FU41" s="59">
        <v>46</v>
      </c>
      <c r="FV41" s="56">
        <v>49</v>
      </c>
    </row>
    <row r="42" spans="1:192" ht="18" thickBot="1">
      <c r="A42" s="281">
        <v>41</v>
      </c>
      <c r="B42" s="288">
        <v>4</v>
      </c>
      <c r="C42" s="290"/>
      <c r="F42" t="s">
        <v>65</v>
      </c>
      <c r="G42">
        <f t="shared" ref="G42:G48" si="9">IF(M30=N30,K30,"*"&amp;TEXT(FLOOR(K30,0.1),"0.0"))</f>
        <v>32</v>
      </c>
      <c r="H42" s="287" t="str">
        <f t="shared" ref="H42:H56" si="10">IF($G$2=1,O30,IF($G$2=2,R30))</f>
        <v>&gt;99</v>
      </c>
      <c r="I42" s="287">
        <f t="shared" ref="I42:I56" si="11">IF($G$2=1,P30,IF($G$2=2,S30))</f>
        <v>81</v>
      </c>
      <c r="V42" s="43">
        <v>36</v>
      </c>
      <c r="W42" s="44"/>
      <c r="X42" s="45"/>
      <c r="Y42" s="46"/>
      <c r="Z42" s="47"/>
      <c r="AA42" s="44"/>
      <c r="AB42" s="45"/>
      <c r="AC42" s="46"/>
      <c r="AD42" s="47"/>
      <c r="AE42" s="48">
        <v>98</v>
      </c>
      <c r="AF42" s="49">
        <v>71</v>
      </c>
      <c r="AG42" s="46"/>
      <c r="AH42" s="47"/>
      <c r="AI42" s="44"/>
      <c r="AJ42" s="45"/>
      <c r="AL42" s="60">
        <v>43</v>
      </c>
      <c r="AM42" s="59">
        <v>50</v>
      </c>
      <c r="AN42" s="56">
        <v>50</v>
      </c>
      <c r="AO42" s="57">
        <v>40</v>
      </c>
      <c r="AP42" s="59">
        <v>6</v>
      </c>
      <c r="AQ42" s="56">
        <v>34</v>
      </c>
      <c r="AR42" s="57">
        <v>44</v>
      </c>
      <c r="AS42" s="267">
        <v>31</v>
      </c>
      <c r="AT42" s="272">
        <v>45</v>
      </c>
      <c r="AV42" s="89">
        <v>69</v>
      </c>
      <c r="AW42" s="181">
        <v>1</v>
      </c>
      <c r="AX42" s="58">
        <v>28</v>
      </c>
      <c r="AZ42" s="126">
        <v>36</v>
      </c>
      <c r="BA42" s="117">
        <v>57</v>
      </c>
      <c r="BB42" s="118">
        <v>52</v>
      </c>
      <c r="BC42" s="115">
        <v>51</v>
      </c>
      <c r="BD42" s="116">
        <v>50</v>
      </c>
      <c r="BE42" s="111"/>
      <c r="BF42" s="112"/>
      <c r="BG42" s="113"/>
      <c r="BH42" s="114"/>
      <c r="BI42" s="111"/>
      <c r="BJ42" s="112"/>
      <c r="BL42" s="30">
        <v>34</v>
      </c>
      <c r="BM42" s="39"/>
      <c r="BN42" s="40"/>
      <c r="BO42" s="145"/>
      <c r="BP42" s="146"/>
      <c r="BQ42" s="34">
        <v>99</v>
      </c>
      <c r="BR42" s="31">
        <v>73</v>
      </c>
      <c r="BS42" s="59" t="s">
        <v>32</v>
      </c>
      <c r="BT42" s="58" t="s">
        <v>118</v>
      </c>
      <c r="BU42" s="39"/>
      <c r="BV42" s="40"/>
      <c r="BW42" s="145"/>
      <c r="BX42" s="146"/>
      <c r="BY42" s="39"/>
      <c r="BZ42" s="40"/>
      <c r="CB42" s="89">
        <v>36</v>
      </c>
      <c r="CC42" s="176">
        <v>90</v>
      </c>
      <c r="CD42" s="269">
        <v>63</v>
      </c>
      <c r="CE42" s="90">
        <v>36</v>
      </c>
      <c r="CF42" s="59">
        <v>92</v>
      </c>
      <c r="CG42" s="56">
        <v>64</v>
      </c>
      <c r="CH42" s="90">
        <v>36</v>
      </c>
      <c r="CI42" s="29">
        <v>96</v>
      </c>
      <c r="CJ42" s="72">
        <v>67</v>
      </c>
      <c r="CL42" s="89">
        <v>36</v>
      </c>
      <c r="CM42" s="59">
        <v>31</v>
      </c>
      <c r="CN42" s="56">
        <v>45</v>
      </c>
      <c r="DD42" s="43">
        <v>36</v>
      </c>
      <c r="DE42" s="44"/>
      <c r="DF42" s="45"/>
      <c r="DG42" s="46"/>
      <c r="DH42" s="47"/>
      <c r="DI42" s="44"/>
      <c r="DJ42" s="45"/>
      <c r="DK42" s="46"/>
      <c r="DL42" s="47"/>
      <c r="DM42" s="48">
        <v>97</v>
      </c>
      <c r="DN42" s="49">
        <v>69</v>
      </c>
      <c r="DO42" s="46"/>
      <c r="DP42" s="47"/>
      <c r="DQ42" s="44"/>
      <c r="DR42" s="45"/>
      <c r="DT42" s="60">
        <v>53</v>
      </c>
      <c r="DU42" s="59">
        <v>70</v>
      </c>
      <c r="DV42" s="56">
        <v>55</v>
      </c>
      <c r="DW42" s="57">
        <v>52</v>
      </c>
      <c r="DX42" s="59">
        <v>8</v>
      </c>
      <c r="DY42" s="56">
        <v>36</v>
      </c>
      <c r="DZ42" s="57">
        <v>45</v>
      </c>
      <c r="EA42" s="29">
        <v>24</v>
      </c>
      <c r="EB42" s="72">
        <v>43</v>
      </c>
      <c r="ED42" s="89">
        <v>90</v>
      </c>
      <c r="EE42" s="181">
        <v>1</v>
      </c>
      <c r="EF42" s="58">
        <v>27</v>
      </c>
      <c r="EH42" s="126">
        <v>36</v>
      </c>
      <c r="EI42" s="117">
        <v>39</v>
      </c>
      <c r="EJ42" s="118">
        <v>47</v>
      </c>
      <c r="EK42" s="115">
        <v>32</v>
      </c>
      <c r="EL42" s="116">
        <v>45</v>
      </c>
      <c r="EM42" s="111"/>
      <c r="EN42" s="112"/>
      <c r="EO42" s="113"/>
      <c r="EP42" s="114"/>
      <c r="EQ42" s="111"/>
      <c r="ER42" s="112"/>
      <c r="ET42" s="30">
        <v>34</v>
      </c>
      <c r="EU42" s="39"/>
      <c r="EV42" s="40"/>
      <c r="EW42" s="145"/>
      <c r="EX42" s="146"/>
      <c r="EY42" s="34" t="s">
        <v>32</v>
      </c>
      <c r="EZ42" s="31">
        <v>78</v>
      </c>
      <c r="FA42" s="59" t="s">
        <v>32</v>
      </c>
      <c r="FB42" s="58" t="s">
        <v>118</v>
      </c>
      <c r="FC42" s="39"/>
      <c r="FD42" s="40"/>
      <c r="FE42" s="145"/>
      <c r="FF42" s="146"/>
      <c r="FG42" s="39"/>
      <c r="FH42" s="40"/>
      <c r="FJ42" s="89">
        <v>36</v>
      </c>
      <c r="FK42" s="59">
        <v>96</v>
      </c>
      <c r="FL42" s="56">
        <v>68</v>
      </c>
      <c r="FM42" s="90">
        <v>36</v>
      </c>
      <c r="FN42" s="59">
        <v>97</v>
      </c>
      <c r="FO42" s="56">
        <v>69</v>
      </c>
      <c r="FP42" s="90">
        <v>36</v>
      </c>
      <c r="FQ42" s="29">
        <v>97</v>
      </c>
      <c r="FR42" s="72">
        <v>69</v>
      </c>
      <c r="FT42" s="89">
        <v>36</v>
      </c>
      <c r="FU42" s="59">
        <v>48</v>
      </c>
      <c r="FV42" s="56">
        <v>49</v>
      </c>
    </row>
    <row r="43" spans="1:192" ht="17">
      <c r="A43" s="281">
        <v>42</v>
      </c>
      <c r="B43" s="290">
        <v>4</v>
      </c>
      <c r="C43" s="290"/>
      <c r="F43" t="s">
        <v>66</v>
      </c>
      <c r="G43">
        <f t="shared" si="9"/>
        <v>28</v>
      </c>
      <c r="H43" s="287" t="str">
        <f t="shared" si="10"/>
        <v>&gt;99</v>
      </c>
      <c r="I43" s="287" t="str">
        <f t="shared" si="11"/>
        <v>&gt;79</v>
      </c>
      <c r="AL43" s="60">
        <v>44</v>
      </c>
      <c r="AM43" s="59">
        <v>54</v>
      </c>
      <c r="AN43" s="56">
        <v>51</v>
      </c>
      <c r="AO43" s="57">
        <v>41</v>
      </c>
      <c r="AP43" s="59">
        <v>6</v>
      </c>
      <c r="AQ43" s="56">
        <v>35</v>
      </c>
      <c r="AR43" s="57">
        <v>45</v>
      </c>
      <c r="AS43" s="267">
        <v>34</v>
      </c>
      <c r="AT43" s="272">
        <v>46</v>
      </c>
      <c r="AV43" s="89">
        <v>70</v>
      </c>
      <c r="AW43" s="181">
        <v>2</v>
      </c>
      <c r="AX43" s="58">
        <v>28</v>
      </c>
      <c r="AZ43" s="126">
        <v>37</v>
      </c>
      <c r="BA43" s="117">
        <v>61</v>
      </c>
      <c r="BB43" s="118">
        <v>53</v>
      </c>
      <c r="BC43" s="115">
        <v>56</v>
      </c>
      <c r="BD43" s="116">
        <v>51</v>
      </c>
      <c r="BE43" s="111"/>
      <c r="BF43" s="112"/>
      <c r="BG43" s="113"/>
      <c r="BH43" s="114"/>
      <c r="BI43" s="111"/>
      <c r="BJ43" s="112"/>
      <c r="BL43" s="17">
        <v>35</v>
      </c>
      <c r="BM43" s="18"/>
      <c r="BN43" s="19"/>
      <c r="BO43" s="84"/>
      <c r="BP43" s="87"/>
      <c r="BQ43" s="28">
        <v>99</v>
      </c>
      <c r="BR43" s="23">
        <v>75</v>
      </c>
      <c r="BS43" s="59" t="s">
        <v>32</v>
      </c>
      <c r="BT43" s="58" t="s">
        <v>118</v>
      </c>
      <c r="BU43" s="18"/>
      <c r="BV43" s="19"/>
      <c r="BW43" s="84"/>
      <c r="BX43" s="87"/>
      <c r="BY43" s="18"/>
      <c r="BZ43" s="19"/>
      <c r="CB43" s="89">
        <v>37</v>
      </c>
      <c r="CC43" s="176">
        <v>91</v>
      </c>
      <c r="CD43" s="269">
        <v>64</v>
      </c>
      <c r="CE43" s="90">
        <v>37</v>
      </c>
      <c r="CF43" s="59">
        <v>92</v>
      </c>
      <c r="CG43" s="56">
        <v>64</v>
      </c>
      <c r="CH43" s="90">
        <v>37</v>
      </c>
      <c r="CI43" s="29">
        <v>96</v>
      </c>
      <c r="CJ43" s="72">
        <v>68</v>
      </c>
      <c r="CL43" s="89">
        <v>37</v>
      </c>
      <c r="CM43" s="59">
        <v>33</v>
      </c>
      <c r="CN43" s="56">
        <v>45</v>
      </c>
      <c r="DT43" s="60">
        <v>54</v>
      </c>
      <c r="DU43" s="59">
        <v>74</v>
      </c>
      <c r="DV43" s="56">
        <v>56</v>
      </c>
      <c r="DW43" s="57">
        <v>53</v>
      </c>
      <c r="DX43" s="59">
        <v>8</v>
      </c>
      <c r="DY43" s="56">
        <v>36</v>
      </c>
      <c r="DZ43" s="57">
        <v>46</v>
      </c>
      <c r="EA43" s="29">
        <v>27</v>
      </c>
      <c r="EB43" s="72">
        <v>44</v>
      </c>
      <c r="ED43" s="89">
        <v>91</v>
      </c>
      <c r="EE43" s="181">
        <v>1</v>
      </c>
      <c r="EF43" s="58">
        <v>27</v>
      </c>
      <c r="EH43" s="126">
        <v>37</v>
      </c>
      <c r="EI43" s="117">
        <v>43</v>
      </c>
      <c r="EJ43" s="118">
        <v>48</v>
      </c>
      <c r="EK43" s="115">
        <v>37</v>
      </c>
      <c r="EL43" s="116">
        <v>47</v>
      </c>
      <c r="EM43" s="111"/>
      <c r="EN43" s="112"/>
      <c r="EO43" s="113"/>
      <c r="EP43" s="114"/>
      <c r="EQ43" s="111"/>
      <c r="ER43" s="112"/>
      <c r="ET43" s="17">
        <v>35</v>
      </c>
      <c r="EU43" s="18"/>
      <c r="EV43" s="19"/>
      <c r="EW43" s="84"/>
      <c r="EX43" s="87"/>
      <c r="EY43" s="28" t="s">
        <v>32</v>
      </c>
      <c r="EZ43" s="23">
        <v>79</v>
      </c>
      <c r="FA43" s="59" t="s">
        <v>32</v>
      </c>
      <c r="FB43" s="58" t="s">
        <v>118</v>
      </c>
      <c r="FC43" s="18"/>
      <c r="FD43" s="19"/>
      <c r="FE43" s="84"/>
      <c r="FF43" s="87"/>
      <c r="FG43" s="18"/>
      <c r="FH43" s="19"/>
      <c r="FJ43" s="89">
        <v>37</v>
      </c>
      <c r="FK43" s="59">
        <v>97</v>
      </c>
      <c r="FL43" s="56">
        <v>69</v>
      </c>
      <c r="FM43" s="90">
        <v>37</v>
      </c>
      <c r="FN43" s="59">
        <v>97</v>
      </c>
      <c r="FO43" s="56">
        <v>69</v>
      </c>
      <c r="FP43" s="90">
        <v>37</v>
      </c>
      <c r="FQ43" s="29">
        <v>97</v>
      </c>
      <c r="FR43" s="72">
        <v>69</v>
      </c>
      <c r="FT43" s="89">
        <v>37</v>
      </c>
      <c r="FU43" s="59">
        <v>49</v>
      </c>
      <c r="FV43" s="56">
        <v>50</v>
      </c>
    </row>
    <row r="44" spans="1:192" ht="17">
      <c r="A44" s="281">
        <v>43</v>
      </c>
      <c r="B44" s="290">
        <v>4</v>
      </c>
      <c r="C44" s="290"/>
      <c r="F44" t="s">
        <v>67</v>
      </c>
      <c r="G44">
        <f t="shared" si="9"/>
        <v>40</v>
      </c>
      <c r="H44" s="287" t="str">
        <f t="shared" si="10"/>
        <v>&gt;99</v>
      </c>
      <c r="I44" s="287">
        <f t="shared" si="11"/>
        <v>81</v>
      </c>
      <c r="K44">
        <f t="shared" ref="K44" si="12">L44*N44/M44</f>
        <v>220</v>
      </c>
      <c r="L44">
        <f>SUM(L39:L41)</f>
        <v>220</v>
      </c>
      <c r="M44">
        <f>M39+M40+M41</f>
        <v>55</v>
      </c>
      <c r="N44">
        <v>55</v>
      </c>
      <c r="O44" s="215" t="str">
        <f>CM1</f>
        <v>&gt;99</v>
      </c>
      <c r="P44" s="215" t="str">
        <f>CN1</f>
        <v>&gt;81</v>
      </c>
      <c r="Q44" s="215"/>
      <c r="R44" s="215" t="str">
        <f>FU1</f>
        <v>&gt;99</v>
      </c>
      <c r="S44" s="215" t="str">
        <f>FV1</f>
        <v>&gt;81</v>
      </c>
      <c r="AL44" s="60">
        <v>45</v>
      </c>
      <c r="AM44" s="176">
        <v>58</v>
      </c>
      <c r="AN44" s="269">
        <v>52</v>
      </c>
      <c r="AO44" s="57">
        <v>42</v>
      </c>
      <c r="AP44" s="176">
        <v>7</v>
      </c>
      <c r="AQ44" s="269">
        <v>35</v>
      </c>
      <c r="AR44" s="57">
        <v>46</v>
      </c>
      <c r="AS44" s="267">
        <v>38</v>
      </c>
      <c r="AT44" s="272">
        <v>47</v>
      </c>
      <c r="AV44" s="89">
        <v>71</v>
      </c>
      <c r="AW44" s="181">
        <v>2</v>
      </c>
      <c r="AX44" s="58">
        <v>28</v>
      </c>
      <c r="AZ44" s="126">
        <v>38</v>
      </c>
      <c r="BA44" s="117">
        <v>66</v>
      </c>
      <c r="BB44" s="118">
        <v>54</v>
      </c>
      <c r="BC44" s="115">
        <v>60</v>
      </c>
      <c r="BD44" s="116">
        <v>52</v>
      </c>
      <c r="BE44" s="111"/>
      <c r="BF44" s="112"/>
      <c r="BG44" s="113"/>
      <c r="BH44" s="114"/>
      <c r="BI44" s="111"/>
      <c r="BJ44" s="112"/>
      <c r="BL44" s="17">
        <v>36</v>
      </c>
      <c r="BM44" s="18"/>
      <c r="BN44" s="19"/>
      <c r="BO44" s="84"/>
      <c r="BP44" s="87"/>
      <c r="BQ44" s="28">
        <v>99</v>
      </c>
      <c r="BR44" s="23">
        <v>76</v>
      </c>
      <c r="BS44" s="59" t="s">
        <v>32</v>
      </c>
      <c r="BT44" s="58" t="s">
        <v>118</v>
      </c>
      <c r="BU44" s="18"/>
      <c r="BV44" s="19"/>
      <c r="BW44" s="84"/>
      <c r="BX44" s="87"/>
      <c r="BY44" s="18"/>
      <c r="BZ44" s="19"/>
      <c r="CB44" s="89">
        <v>38</v>
      </c>
      <c r="CC44" s="176">
        <v>92</v>
      </c>
      <c r="CD44" s="269">
        <v>64</v>
      </c>
      <c r="CE44" s="90">
        <v>38</v>
      </c>
      <c r="CF44" s="59">
        <v>93</v>
      </c>
      <c r="CG44" s="56">
        <v>64</v>
      </c>
      <c r="CH44" s="90">
        <v>38</v>
      </c>
      <c r="CI44" s="29">
        <v>97</v>
      </c>
      <c r="CJ44" s="72">
        <v>68</v>
      </c>
      <c r="CL44" s="89">
        <v>38</v>
      </c>
      <c r="CM44" s="59">
        <v>34</v>
      </c>
      <c r="CN44" s="56">
        <v>46</v>
      </c>
      <c r="DT44" s="60">
        <v>55</v>
      </c>
      <c r="DU44" s="59">
        <v>77</v>
      </c>
      <c r="DV44" s="56">
        <v>57</v>
      </c>
      <c r="DW44" s="57">
        <v>54</v>
      </c>
      <c r="DX44" s="59">
        <v>9</v>
      </c>
      <c r="DY44" s="56">
        <v>37</v>
      </c>
      <c r="DZ44" s="57">
        <v>47</v>
      </c>
      <c r="EA44" s="29">
        <v>31</v>
      </c>
      <c r="EB44" s="72">
        <v>45</v>
      </c>
      <c r="ED44" s="89">
        <v>92</v>
      </c>
      <c r="EE44" s="181">
        <v>1</v>
      </c>
      <c r="EF44" s="58">
        <v>27</v>
      </c>
      <c r="EH44" s="126">
        <v>38</v>
      </c>
      <c r="EI44" s="117">
        <v>49</v>
      </c>
      <c r="EJ44" s="118">
        <v>50</v>
      </c>
      <c r="EK44" s="115">
        <v>43</v>
      </c>
      <c r="EL44" s="116">
        <v>48</v>
      </c>
      <c r="EM44" s="111"/>
      <c r="EN44" s="112"/>
      <c r="EO44" s="113"/>
      <c r="EP44" s="114"/>
      <c r="EQ44" s="111"/>
      <c r="ER44" s="112"/>
      <c r="ET44" s="17">
        <v>36</v>
      </c>
      <c r="EU44" s="18"/>
      <c r="EV44" s="19"/>
      <c r="EW44" s="84"/>
      <c r="EX44" s="87"/>
      <c r="EY44" s="28" t="s">
        <v>32</v>
      </c>
      <c r="EZ44" s="23">
        <v>80</v>
      </c>
      <c r="FA44" s="59" t="s">
        <v>32</v>
      </c>
      <c r="FB44" s="58" t="s">
        <v>118</v>
      </c>
      <c r="FC44" s="18"/>
      <c r="FD44" s="19"/>
      <c r="FE44" s="84"/>
      <c r="FF44" s="87"/>
      <c r="FG44" s="18"/>
      <c r="FH44" s="19"/>
      <c r="FJ44" s="89">
        <v>38</v>
      </c>
      <c r="FK44" s="59">
        <v>97</v>
      </c>
      <c r="FL44" s="56">
        <v>70</v>
      </c>
      <c r="FM44" s="90">
        <v>38</v>
      </c>
      <c r="FN44" s="59">
        <v>98</v>
      </c>
      <c r="FO44" s="56">
        <v>70</v>
      </c>
      <c r="FP44" s="90">
        <v>38</v>
      </c>
      <c r="FQ44" s="29">
        <v>98</v>
      </c>
      <c r="FR44" s="72">
        <v>70</v>
      </c>
      <c r="FT44" s="89">
        <v>38</v>
      </c>
      <c r="FU44" s="59">
        <v>51</v>
      </c>
      <c r="FV44" s="56">
        <v>50</v>
      </c>
    </row>
    <row r="45" spans="1:192" ht="18" thickBot="1">
      <c r="A45" s="281">
        <v>44</v>
      </c>
      <c r="B45" s="290">
        <v>4</v>
      </c>
      <c r="C45" s="290"/>
      <c r="F45" t="s">
        <v>68</v>
      </c>
      <c r="G45">
        <f t="shared" si="9"/>
        <v>36</v>
      </c>
      <c r="H45" s="287" t="str">
        <f t="shared" si="10"/>
        <v>&gt;99</v>
      </c>
      <c r="I45" s="287" t="str">
        <f t="shared" si="11"/>
        <v>&gt;81</v>
      </c>
      <c r="AL45" s="60">
        <v>46</v>
      </c>
      <c r="AM45" s="176">
        <v>61</v>
      </c>
      <c r="AN45" s="269">
        <v>53</v>
      </c>
      <c r="AO45" s="57">
        <v>43</v>
      </c>
      <c r="AP45" s="176">
        <v>8</v>
      </c>
      <c r="AQ45" s="269">
        <v>36</v>
      </c>
      <c r="AR45" s="57">
        <v>47</v>
      </c>
      <c r="AS45" s="267">
        <v>43</v>
      </c>
      <c r="AT45" s="272">
        <v>48</v>
      </c>
      <c r="AV45" s="89">
        <v>72</v>
      </c>
      <c r="AW45" s="181">
        <v>2</v>
      </c>
      <c r="AX45" s="58">
        <v>28</v>
      </c>
      <c r="AZ45" s="127">
        <v>39</v>
      </c>
      <c r="BA45" s="119">
        <v>71</v>
      </c>
      <c r="BB45" s="120">
        <v>56</v>
      </c>
      <c r="BC45" s="128">
        <v>64</v>
      </c>
      <c r="BD45" s="125">
        <v>54</v>
      </c>
      <c r="BE45" s="129"/>
      <c r="BF45" s="130"/>
      <c r="BG45" s="122"/>
      <c r="BH45" s="124"/>
      <c r="BI45" s="129"/>
      <c r="BJ45" s="130"/>
      <c r="BL45" s="17">
        <v>37</v>
      </c>
      <c r="BM45" s="18"/>
      <c r="BN45" s="19"/>
      <c r="BO45" s="84"/>
      <c r="BP45" s="87"/>
      <c r="BQ45" s="28" t="s">
        <v>32</v>
      </c>
      <c r="BR45" s="23">
        <v>76</v>
      </c>
      <c r="BS45" s="84"/>
      <c r="BT45" s="87"/>
      <c r="BU45" s="18"/>
      <c r="BV45" s="19"/>
      <c r="BW45" s="84"/>
      <c r="BX45" s="87"/>
      <c r="BY45" s="18"/>
      <c r="BZ45" s="19"/>
      <c r="CB45" s="97">
        <v>39</v>
      </c>
      <c r="CC45" s="282">
        <v>92</v>
      </c>
      <c r="CD45" s="283">
        <v>64</v>
      </c>
      <c r="CE45" s="99">
        <v>39</v>
      </c>
      <c r="CF45" s="78">
        <v>93</v>
      </c>
      <c r="CG45" s="98">
        <v>65</v>
      </c>
      <c r="CH45" s="99">
        <v>39</v>
      </c>
      <c r="CI45" s="75">
        <v>97</v>
      </c>
      <c r="CJ45" s="76">
        <v>69</v>
      </c>
      <c r="CL45" s="89">
        <v>39</v>
      </c>
      <c r="CM45" s="59">
        <v>36</v>
      </c>
      <c r="CN45" s="56">
        <v>47</v>
      </c>
      <c r="DT45" s="60">
        <v>56</v>
      </c>
      <c r="DU45" s="59">
        <v>80</v>
      </c>
      <c r="DV45" s="56">
        <v>58</v>
      </c>
      <c r="DW45" s="57">
        <v>55</v>
      </c>
      <c r="DX45" s="59">
        <v>10</v>
      </c>
      <c r="DY45" s="56">
        <v>37</v>
      </c>
      <c r="DZ45" s="57">
        <v>48</v>
      </c>
      <c r="EA45" s="29">
        <v>36</v>
      </c>
      <c r="EB45" s="72">
        <v>46</v>
      </c>
      <c r="ED45" s="89">
        <v>93</v>
      </c>
      <c r="EE45" s="181">
        <v>1</v>
      </c>
      <c r="EF45" s="58">
        <v>27</v>
      </c>
      <c r="EH45" s="127">
        <v>39</v>
      </c>
      <c r="EI45" s="119">
        <v>56</v>
      </c>
      <c r="EJ45" s="120">
        <v>51</v>
      </c>
      <c r="EK45" s="128">
        <v>49</v>
      </c>
      <c r="EL45" s="125">
        <v>50</v>
      </c>
      <c r="EM45" s="129"/>
      <c r="EN45" s="130"/>
      <c r="EO45" s="122"/>
      <c r="EP45" s="124"/>
      <c r="EQ45" s="129"/>
      <c r="ER45" s="130"/>
      <c r="ET45" s="17">
        <v>37</v>
      </c>
      <c r="EU45" s="18"/>
      <c r="EV45" s="19"/>
      <c r="EW45" s="84"/>
      <c r="EX45" s="87"/>
      <c r="EY45" s="28" t="s">
        <v>32</v>
      </c>
      <c r="EZ45" s="23">
        <v>81</v>
      </c>
      <c r="FA45" s="84"/>
      <c r="FB45" s="87"/>
      <c r="FC45" s="18"/>
      <c r="FD45" s="19"/>
      <c r="FE45" s="84"/>
      <c r="FF45" s="87"/>
      <c r="FG45" s="18"/>
      <c r="FH45" s="19"/>
      <c r="FJ45" s="97">
        <v>39</v>
      </c>
      <c r="FK45" s="78">
        <v>98</v>
      </c>
      <c r="FL45" s="98">
        <v>71</v>
      </c>
      <c r="FM45" s="99">
        <v>39</v>
      </c>
      <c r="FN45" s="78">
        <v>98</v>
      </c>
      <c r="FO45" s="98">
        <v>70</v>
      </c>
      <c r="FP45" s="99">
        <v>39</v>
      </c>
      <c r="FQ45" s="75">
        <v>98</v>
      </c>
      <c r="FR45" s="76">
        <v>70</v>
      </c>
      <c r="FT45" s="97">
        <v>39</v>
      </c>
      <c r="FU45" s="78">
        <v>52</v>
      </c>
      <c r="FV45" s="98">
        <v>51</v>
      </c>
    </row>
    <row r="46" spans="1:192" ht="18" thickBot="1">
      <c r="A46" s="281">
        <v>45</v>
      </c>
      <c r="B46" s="292">
        <v>4</v>
      </c>
      <c r="C46" s="292"/>
      <c r="F46" t="s">
        <v>69</v>
      </c>
      <c r="G46">
        <f t="shared" si="9"/>
        <v>24</v>
      </c>
      <c r="H46" s="287" t="str">
        <f t="shared" si="10"/>
        <v>&gt;99</v>
      </c>
      <c r="I46" s="287" t="str">
        <f t="shared" si="11"/>
        <v>&gt;79</v>
      </c>
      <c r="AL46" s="62">
        <v>47</v>
      </c>
      <c r="AM46" s="179">
        <v>65</v>
      </c>
      <c r="AN46" s="268">
        <v>54</v>
      </c>
      <c r="AO46" s="64">
        <v>44</v>
      </c>
      <c r="AP46" s="179">
        <v>9</v>
      </c>
      <c r="AQ46" s="268">
        <v>36</v>
      </c>
      <c r="AR46" s="64">
        <v>48</v>
      </c>
      <c r="AS46" s="273">
        <v>48</v>
      </c>
      <c r="AT46" s="274">
        <v>50</v>
      </c>
      <c r="AV46" s="89">
        <v>73</v>
      </c>
      <c r="AW46" s="181">
        <v>2</v>
      </c>
      <c r="AX46" s="58">
        <v>29</v>
      </c>
      <c r="AZ46" s="126">
        <v>40</v>
      </c>
      <c r="BA46" s="117">
        <v>75</v>
      </c>
      <c r="BB46" s="118">
        <v>57</v>
      </c>
      <c r="BC46" s="115">
        <v>68</v>
      </c>
      <c r="BD46" s="116">
        <v>55</v>
      </c>
      <c r="BE46" s="111"/>
      <c r="BF46" s="112"/>
      <c r="BG46" s="113"/>
      <c r="BH46" s="114"/>
      <c r="BI46" s="111"/>
      <c r="BJ46" s="112"/>
      <c r="BL46" s="17">
        <v>38</v>
      </c>
      <c r="BM46" s="18"/>
      <c r="BN46" s="19"/>
      <c r="BO46" s="84"/>
      <c r="BP46" s="87"/>
      <c r="BQ46" s="28" t="s">
        <v>32</v>
      </c>
      <c r="BR46" s="23">
        <v>77</v>
      </c>
      <c r="BS46" s="84"/>
      <c r="BT46" s="87"/>
      <c r="BU46" s="18"/>
      <c r="BV46" s="19"/>
      <c r="BW46" s="84"/>
      <c r="BX46" s="87"/>
      <c r="BY46" s="18"/>
      <c r="BZ46" s="19"/>
      <c r="CB46" s="212">
        <v>40</v>
      </c>
      <c r="CC46" s="210">
        <v>93</v>
      </c>
      <c r="CD46" s="199">
        <v>65</v>
      </c>
      <c r="CE46" s="241">
        <v>40</v>
      </c>
      <c r="CF46" s="187">
        <v>94</v>
      </c>
      <c r="CG46" s="188">
        <v>66</v>
      </c>
      <c r="CH46" s="241">
        <v>40</v>
      </c>
      <c r="CI46" s="187">
        <v>98</v>
      </c>
      <c r="CJ46" s="188">
        <v>70</v>
      </c>
      <c r="CL46" s="89">
        <v>40</v>
      </c>
      <c r="CM46" s="59">
        <v>38</v>
      </c>
      <c r="CN46" s="56">
        <v>47</v>
      </c>
      <c r="DT46" s="62">
        <v>57</v>
      </c>
      <c r="DU46" s="66">
        <v>83</v>
      </c>
      <c r="DV46" s="63">
        <v>60</v>
      </c>
      <c r="DW46" s="64">
        <v>56</v>
      </c>
      <c r="DX46" s="66">
        <v>10</v>
      </c>
      <c r="DY46" s="63">
        <v>37</v>
      </c>
      <c r="DZ46" s="64">
        <v>49</v>
      </c>
      <c r="EA46" s="68">
        <v>40</v>
      </c>
      <c r="EB46" s="73">
        <v>47</v>
      </c>
      <c r="ED46" s="97">
        <v>94</v>
      </c>
      <c r="EE46" s="78">
        <v>1</v>
      </c>
      <c r="EF46" s="79">
        <v>27</v>
      </c>
      <c r="EH46" s="126">
        <v>40</v>
      </c>
      <c r="EI46" s="117">
        <v>61</v>
      </c>
      <c r="EJ46" s="118">
        <v>53</v>
      </c>
      <c r="EK46" s="115">
        <v>55</v>
      </c>
      <c r="EL46" s="116">
        <v>51</v>
      </c>
      <c r="EM46" s="111"/>
      <c r="EN46" s="112"/>
      <c r="EO46" s="113"/>
      <c r="EP46" s="114"/>
      <c r="EQ46" s="111"/>
      <c r="ER46" s="112"/>
      <c r="ET46" s="17">
        <v>38</v>
      </c>
      <c r="EU46" s="18"/>
      <c r="EV46" s="19"/>
      <c r="EW46" s="84"/>
      <c r="EX46" s="87"/>
      <c r="EY46" s="28" t="s">
        <v>32</v>
      </c>
      <c r="EZ46" s="23">
        <v>77</v>
      </c>
      <c r="FA46" s="84"/>
      <c r="FB46" s="87"/>
      <c r="FC46" s="18"/>
      <c r="FD46" s="19"/>
      <c r="FE46" s="84"/>
      <c r="FF46" s="87"/>
      <c r="FG46" s="18"/>
      <c r="FH46" s="19"/>
      <c r="FJ46" s="212">
        <v>40</v>
      </c>
      <c r="FK46" s="186">
        <v>99</v>
      </c>
      <c r="FL46" s="184">
        <v>73</v>
      </c>
      <c r="FM46" s="241">
        <v>40</v>
      </c>
      <c r="FN46" s="187">
        <v>98</v>
      </c>
      <c r="FO46" s="188">
        <v>70</v>
      </c>
      <c r="FP46" s="241">
        <v>40</v>
      </c>
      <c r="FQ46" s="187">
        <v>98</v>
      </c>
      <c r="FR46" s="188">
        <v>71</v>
      </c>
      <c r="FT46" s="212">
        <v>40</v>
      </c>
      <c r="FU46" s="186">
        <v>54</v>
      </c>
      <c r="FV46" s="184">
        <v>51</v>
      </c>
    </row>
    <row r="47" spans="1:192" ht="17">
      <c r="A47" s="281">
        <v>46</v>
      </c>
      <c r="B47" s="288">
        <v>4</v>
      </c>
      <c r="C47" s="290"/>
      <c r="F47" t="s">
        <v>70</v>
      </c>
      <c r="G47">
        <f t="shared" si="9"/>
        <v>32</v>
      </c>
      <c r="H47" s="287" t="str">
        <f t="shared" si="10"/>
        <v>&gt;99</v>
      </c>
      <c r="I47" s="287" t="str">
        <f t="shared" si="11"/>
        <v>&gt;81</v>
      </c>
      <c r="K47">
        <f t="shared" ref="K47:K52" si="13">L47*N47/M47</f>
        <v>28</v>
      </c>
      <c r="L47">
        <f>SUM(B60:B63,B65:B67)</f>
        <v>28</v>
      </c>
      <c r="M47">
        <f>COUNTA(B60:B63,B65:B67)</f>
        <v>7</v>
      </c>
      <c r="N47">
        <v>7</v>
      </c>
      <c r="O47" s="215" t="str">
        <f>CQ1</f>
        <v>&gt;99</v>
      </c>
      <c r="P47" s="215">
        <f>CR1</f>
        <v>79</v>
      </c>
      <c r="R47" s="215" t="str">
        <f>FY1</f>
        <v>&gt;99</v>
      </c>
      <c r="S47" s="215">
        <f>FZ1</f>
        <v>81</v>
      </c>
      <c r="AL47" s="60">
        <v>48</v>
      </c>
      <c r="AM47" s="176">
        <v>69</v>
      </c>
      <c r="AN47" s="269">
        <v>55</v>
      </c>
      <c r="AO47" s="57">
        <v>45</v>
      </c>
      <c r="AP47" s="176">
        <v>10</v>
      </c>
      <c r="AQ47" s="269">
        <v>37</v>
      </c>
      <c r="AR47" s="57">
        <v>49</v>
      </c>
      <c r="AS47" s="267">
        <v>53</v>
      </c>
      <c r="AT47" s="272">
        <v>51</v>
      </c>
      <c r="AV47" s="89">
        <v>74</v>
      </c>
      <c r="AW47" s="181">
        <v>2</v>
      </c>
      <c r="AX47" s="58">
        <v>29</v>
      </c>
      <c r="AZ47" s="126">
        <v>41</v>
      </c>
      <c r="BA47" s="117">
        <v>78</v>
      </c>
      <c r="BB47" s="118">
        <v>58</v>
      </c>
      <c r="BC47" s="115">
        <v>72</v>
      </c>
      <c r="BD47" s="116">
        <v>56</v>
      </c>
      <c r="BE47" s="111"/>
      <c r="BF47" s="112"/>
      <c r="BG47" s="113"/>
      <c r="BH47" s="114"/>
      <c r="BI47" s="111"/>
      <c r="BJ47" s="112"/>
      <c r="BL47" s="30">
        <v>39</v>
      </c>
      <c r="BM47" s="39"/>
      <c r="BN47" s="40"/>
      <c r="BO47" s="145"/>
      <c r="BP47" s="146"/>
      <c r="BQ47" s="34" t="s">
        <v>32</v>
      </c>
      <c r="BR47" s="31">
        <v>78</v>
      </c>
      <c r="BS47" s="145"/>
      <c r="BT47" s="146"/>
      <c r="BU47" s="39"/>
      <c r="BV47" s="40"/>
      <c r="BW47" s="145"/>
      <c r="BX47" s="146"/>
      <c r="BY47" s="39"/>
      <c r="BZ47" s="40"/>
      <c r="CB47" s="89">
        <v>41</v>
      </c>
      <c r="CC47" s="183">
        <v>93</v>
      </c>
      <c r="CD47" s="177">
        <v>65</v>
      </c>
      <c r="CE47" s="242">
        <v>41</v>
      </c>
      <c r="CF47" s="189">
        <v>95</v>
      </c>
      <c r="CG47" s="21">
        <v>67</v>
      </c>
      <c r="CH47" s="242">
        <v>41</v>
      </c>
      <c r="CI47" s="189">
        <v>98</v>
      </c>
      <c r="CJ47" s="21">
        <v>71</v>
      </c>
      <c r="CL47" s="89">
        <v>41</v>
      </c>
      <c r="CM47" s="59">
        <v>39</v>
      </c>
      <c r="CN47" s="56">
        <v>47</v>
      </c>
      <c r="DT47" s="60">
        <v>58</v>
      </c>
      <c r="DU47" s="59">
        <v>86</v>
      </c>
      <c r="DV47" s="56">
        <v>61</v>
      </c>
      <c r="DW47" s="57">
        <v>57</v>
      </c>
      <c r="DX47" s="59">
        <v>11</v>
      </c>
      <c r="DY47" s="56">
        <v>38</v>
      </c>
      <c r="DZ47" s="57">
        <v>50</v>
      </c>
      <c r="EA47" s="29">
        <v>43</v>
      </c>
      <c r="EB47" s="72">
        <v>48</v>
      </c>
      <c r="ED47" s="89">
        <v>95</v>
      </c>
      <c r="EE47" s="181">
        <v>1</v>
      </c>
      <c r="EF47" s="58">
        <v>27</v>
      </c>
      <c r="EH47" s="126">
        <v>41</v>
      </c>
      <c r="EI47" s="117">
        <v>66</v>
      </c>
      <c r="EJ47" s="118">
        <v>54</v>
      </c>
      <c r="EK47" s="115">
        <v>60</v>
      </c>
      <c r="EL47" s="116">
        <v>53</v>
      </c>
      <c r="EM47" s="111"/>
      <c r="EN47" s="112"/>
      <c r="EO47" s="113"/>
      <c r="EP47" s="114"/>
      <c r="EQ47" s="111"/>
      <c r="ER47" s="112"/>
      <c r="ET47" s="30">
        <v>39</v>
      </c>
      <c r="EU47" s="39"/>
      <c r="EV47" s="40"/>
      <c r="EW47" s="145"/>
      <c r="EX47" s="146"/>
      <c r="EY47" s="34" t="s">
        <v>32</v>
      </c>
      <c r="EZ47" s="31">
        <v>78</v>
      </c>
      <c r="FA47" s="145"/>
      <c r="FB47" s="146"/>
      <c r="FC47" s="39"/>
      <c r="FD47" s="40"/>
      <c r="FE47" s="145"/>
      <c r="FF47" s="146"/>
      <c r="FG47" s="39"/>
      <c r="FH47" s="40"/>
      <c r="FJ47" s="89">
        <v>41</v>
      </c>
      <c r="FK47" s="181">
        <v>99</v>
      </c>
      <c r="FL47" s="58">
        <v>73</v>
      </c>
      <c r="FM47" s="242">
        <v>41</v>
      </c>
      <c r="FN47" s="189">
        <v>99</v>
      </c>
      <c r="FO47" s="21">
        <v>72</v>
      </c>
      <c r="FP47" s="242">
        <v>41</v>
      </c>
      <c r="FQ47" s="189">
        <v>98</v>
      </c>
      <c r="FR47" s="21">
        <v>71</v>
      </c>
      <c r="FT47" s="89">
        <v>41</v>
      </c>
      <c r="FU47" s="181">
        <v>56</v>
      </c>
      <c r="FV47" s="58">
        <v>52</v>
      </c>
    </row>
    <row r="48" spans="1:192" ht="18" thickBot="1">
      <c r="A48" s="281">
        <v>47</v>
      </c>
      <c r="B48" s="290">
        <v>4</v>
      </c>
      <c r="C48" s="290"/>
      <c r="F48" s="1" t="s">
        <v>71</v>
      </c>
      <c r="G48">
        <f t="shared" si="9"/>
        <v>28</v>
      </c>
      <c r="H48" s="287" t="str">
        <f t="shared" si="10"/>
        <v>&gt;99</v>
      </c>
      <c r="I48" s="287" t="str">
        <f t="shared" si="11"/>
        <v>&gt;81</v>
      </c>
      <c r="K48">
        <f t="shared" si="13"/>
        <v>16</v>
      </c>
      <c r="L48">
        <f>SUM(B68:B69,B71:B72)</f>
        <v>16</v>
      </c>
      <c r="M48">
        <f>COUNTA(B68:B69,B71:B72)</f>
        <v>4</v>
      </c>
      <c r="N48">
        <v>4</v>
      </c>
      <c r="O48" s="215" t="str">
        <f>CS1</f>
        <v>&gt;99</v>
      </c>
      <c r="P48" s="215">
        <f>CT1</f>
        <v>75</v>
      </c>
      <c r="R48" s="215" t="str">
        <f>GA1</f>
        <v>&gt;99</v>
      </c>
      <c r="S48" s="215" t="str">
        <f>GB1</f>
        <v>&gt;81</v>
      </c>
      <c r="AL48" s="60">
        <v>49</v>
      </c>
      <c r="AM48" s="176">
        <v>73</v>
      </c>
      <c r="AN48" s="269">
        <v>56</v>
      </c>
      <c r="AO48" s="57">
        <v>46</v>
      </c>
      <c r="AP48" s="176">
        <v>10</v>
      </c>
      <c r="AQ48" s="269">
        <v>37</v>
      </c>
      <c r="AR48" s="57">
        <v>50</v>
      </c>
      <c r="AS48" s="267">
        <v>58</v>
      </c>
      <c r="AT48" s="272">
        <v>52</v>
      </c>
      <c r="AV48" s="89">
        <v>75</v>
      </c>
      <c r="AW48" s="181">
        <v>2</v>
      </c>
      <c r="AX48" s="58">
        <v>29</v>
      </c>
      <c r="AZ48" s="126">
        <v>42</v>
      </c>
      <c r="BA48" s="117">
        <v>82</v>
      </c>
      <c r="BB48" s="118">
        <v>59</v>
      </c>
      <c r="BC48" s="115">
        <v>76</v>
      </c>
      <c r="BD48" s="116">
        <v>57</v>
      </c>
      <c r="BE48" s="111"/>
      <c r="BF48" s="112"/>
      <c r="BG48" s="113"/>
      <c r="BH48" s="114"/>
      <c r="BI48" s="111"/>
      <c r="BJ48" s="112"/>
      <c r="BL48" s="43">
        <v>40</v>
      </c>
      <c r="BM48" s="44"/>
      <c r="BN48" s="45"/>
      <c r="BO48" s="147"/>
      <c r="BP48" s="148"/>
      <c r="BQ48" s="48" t="s">
        <v>32</v>
      </c>
      <c r="BR48" s="49">
        <v>81</v>
      </c>
      <c r="BS48" s="147"/>
      <c r="BT48" s="148"/>
      <c r="BU48" s="44"/>
      <c r="BV48" s="45"/>
      <c r="BW48" s="147"/>
      <c r="BX48" s="148"/>
      <c r="BY48" s="44"/>
      <c r="BZ48" s="45"/>
      <c r="CB48" s="89">
        <v>42</v>
      </c>
      <c r="CC48" s="183">
        <v>94</v>
      </c>
      <c r="CD48" s="177">
        <v>66</v>
      </c>
      <c r="CE48" s="242">
        <v>42</v>
      </c>
      <c r="CF48" s="189">
        <v>96</v>
      </c>
      <c r="CG48" s="21">
        <v>67</v>
      </c>
      <c r="CH48" s="242">
        <v>42</v>
      </c>
      <c r="CI48" s="189">
        <v>99</v>
      </c>
      <c r="CJ48" s="21">
        <v>72</v>
      </c>
      <c r="CL48" s="89">
        <v>42</v>
      </c>
      <c r="CM48" s="59">
        <v>39</v>
      </c>
      <c r="CN48" s="56">
        <v>47</v>
      </c>
      <c r="DT48" s="60">
        <v>59</v>
      </c>
      <c r="DU48" s="59">
        <v>89</v>
      </c>
      <c r="DV48" s="56">
        <v>62</v>
      </c>
      <c r="DW48" s="57">
        <v>58</v>
      </c>
      <c r="DX48" s="59">
        <v>12</v>
      </c>
      <c r="DY48" s="56">
        <v>38</v>
      </c>
      <c r="DZ48" s="57">
        <v>51</v>
      </c>
      <c r="EA48" s="29">
        <v>46</v>
      </c>
      <c r="EB48" s="72">
        <v>49</v>
      </c>
      <c r="ED48" s="89">
        <v>96</v>
      </c>
      <c r="EE48" s="181">
        <v>1</v>
      </c>
      <c r="EF48" s="58">
        <v>28</v>
      </c>
      <c r="EH48" s="126">
        <v>42</v>
      </c>
      <c r="EI48" s="117">
        <v>70</v>
      </c>
      <c r="EJ48" s="118">
        <v>55</v>
      </c>
      <c r="EK48" s="115">
        <v>64</v>
      </c>
      <c r="EL48" s="116">
        <v>54</v>
      </c>
      <c r="EM48" s="111"/>
      <c r="EN48" s="112"/>
      <c r="EO48" s="113"/>
      <c r="EP48" s="114"/>
      <c r="EQ48" s="111"/>
      <c r="ER48" s="112"/>
      <c r="ET48" s="43">
        <v>40</v>
      </c>
      <c r="EU48" s="44"/>
      <c r="EV48" s="45"/>
      <c r="EW48" s="147"/>
      <c r="EX48" s="148"/>
      <c r="EY48" s="48" t="s">
        <v>32</v>
      </c>
      <c r="EZ48" s="49">
        <v>81</v>
      </c>
      <c r="FA48" s="147"/>
      <c r="FB48" s="148"/>
      <c r="FC48" s="44"/>
      <c r="FD48" s="45"/>
      <c r="FE48" s="147"/>
      <c r="FF48" s="148"/>
      <c r="FG48" s="44"/>
      <c r="FH48" s="45"/>
      <c r="FJ48" s="89">
        <v>42</v>
      </c>
      <c r="FK48" s="181">
        <v>99</v>
      </c>
      <c r="FL48" s="58">
        <v>74</v>
      </c>
      <c r="FM48" s="242">
        <v>42</v>
      </c>
      <c r="FN48" s="189">
        <v>99</v>
      </c>
      <c r="FO48" s="21">
        <v>73</v>
      </c>
      <c r="FP48" s="242">
        <v>42</v>
      </c>
      <c r="FQ48" s="189">
        <v>98</v>
      </c>
      <c r="FR48" s="21">
        <v>72</v>
      </c>
      <c r="FT48" s="89">
        <v>42</v>
      </c>
      <c r="FU48" s="181">
        <v>58</v>
      </c>
      <c r="FV48" s="58">
        <v>52</v>
      </c>
    </row>
    <row r="49" spans="1:178" ht="16">
      <c r="A49" s="281">
        <v>48</v>
      </c>
      <c r="B49" s="290">
        <v>4</v>
      </c>
      <c r="C49" s="290"/>
      <c r="D49" t="s">
        <v>100</v>
      </c>
      <c r="H49" s="287"/>
      <c r="I49" s="287"/>
      <c r="K49">
        <f t="shared" si="13"/>
        <v>28</v>
      </c>
      <c r="L49">
        <f>SUM(B75,B76,B77,B78,B79,B84,B85)</f>
        <v>28</v>
      </c>
      <c r="M49">
        <f>COUNTA(B75,B76,B77,B78,B79,B84,B85)</f>
        <v>7</v>
      </c>
      <c r="N49">
        <v>7</v>
      </c>
      <c r="O49" s="215" t="str">
        <f>CU1</f>
        <v>&gt;99</v>
      </c>
      <c r="P49" s="215">
        <f>CV1</f>
        <v>81</v>
      </c>
      <c r="R49" s="215" t="str">
        <f>GC1</f>
        <v>&gt;99</v>
      </c>
      <c r="S49" s="215" t="str">
        <f>GD1</f>
        <v>&gt;81</v>
      </c>
      <c r="AL49" s="60">
        <v>50</v>
      </c>
      <c r="AM49" s="176">
        <v>75</v>
      </c>
      <c r="AN49" s="269">
        <v>57</v>
      </c>
      <c r="AO49" s="57">
        <v>47</v>
      </c>
      <c r="AP49" s="267">
        <v>11</v>
      </c>
      <c r="AQ49" s="272">
        <v>38</v>
      </c>
      <c r="AR49" s="57">
        <v>51</v>
      </c>
      <c r="AS49" s="267">
        <v>61</v>
      </c>
      <c r="AT49" s="272">
        <v>53</v>
      </c>
      <c r="AV49" s="89">
        <v>76</v>
      </c>
      <c r="AW49" s="181">
        <v>2</v>
      </c>
      <c r="AX49" s="58">
        <v>29</v>
      </c>
      <c r="AZ49" s="126">
        <v>43</v>
      </c>
      <c r="BA49" s="117">
        <v>85</v>
      </c>
      <c r="BB49" s="118">
        <v>60</v>
      </c>
      <c r="BC49" s="115">
        <v>79</v>
      </c>
      <c r="BD49" s="116">
        <v>58</v>
      </c>
      <c r="BE49" s="111"/>
      <c r="BF49" s="112"/>
      <c r="BG49" s="113"/>
      <c r="BH49" s="114"/>
      <c r="BI49" s="111"/>
      <c r="BJ49" s="112"/>
      <c r="CB49" s="89">
        <v>43</v>
      </c>
      <c r="CC49" s="207">
        <v>95</v>
      </c>
      <c r="CD49" s="203">
        <v>67</v>
      </c>
      <c r="CE49" s="242">
        <v>43</v>
      </c>
      <c r="CF49" s="189">
        <v>96</v>
      </c>
      <c r="CG49" s="21">
        <v>68</v>
      </c>
      <c r="CH49" s="242">
        <v>43</v>
      </c>
      <c r="CI49" s="189">
        <v>99</v>
      </c>
      <c r="CJ49" s="21">
        <v>72</v>
      </c>
      <c r="CL49" s="89">
        <v>43</v>
      </c>
      <c r="CM49" s="59">
        <v>40</v>
      </c>
      <c r="CN49" s="56">
        <v>48</v>
      </c>
      <c r="DT49" s="60">
        <v>60</v>
      </c>
      <c r="DU49" s="59">
        <v>91</v>
      </c>
      <c r="DV49" s="56">
        <v>64</v>
      </c>
      <c r="DW49" s="57">
        <v>59</v>
      </c>
      <c r="DX49" s="29">
        <v>13</v>
      </c>
      <c r="DY49" s="72">
        <v>39</v>
      </c>
      <c r="DZ49" s="57">
        <v>52</v>
      </c>
      <c r="EA49" s="29">
        <v>50</v>
      </c>
      <c r="EB49" s="72">
        <v>50</v>
      </c>
      <c r="ED49" s="89">
        <v>97</v>
      </c>
      <c r="EE49" s="181">
        <v>1</v>
      </c>
      <c r="EF49" s="58">
        <v>28</v>
      </c>
      <c r="EH49" s="126">
        <v>43</v>
      </c>
      <c r="EI49" s="117">
        <v>74</v>
      </c>
      <c r="EJ49" s="118">
        <v>56</v>
      </c>
      <c r="EK49" s="115">
        <v>68</v>
      </c>
      <c r="EL49" s="116">
        <v>55</v>
      </c>
      <c r="EM49" s="111"/>
      <c r="EN49" s="112"/>
      <c r="EO49" s="113"/>
      <c r="EP49" s="114"/>
      <c r="EQ49" s="111"/>
      <c r="ER49" s="112"/>
      <c r="FJ49" s="89">
        <v>43</v>
      </c>
      <c r="FK49" s="189">
        <v>99</v>
      </c>
      <c r="FL49" s="21">
        <v>75</v>
      </c>
      <c r="FM49" s="242">
        <v>43</v>
      </c>
      <c r="FN49" s="189">
        <v>99</v>
      </c>
      <c r="FO49" s="21">
        <v>73</v>
      </c>
      <c r="FP49" s="242">
        <v>43</v>
      </c>
      <c r="FQ49" s="189">
        <v>99</v>
      </c>
      <c r="FR49" s="21">
        <v>72</v>
      </c>
      <c r="FT49" s="89">
        <v>43</v>
      </c>
      <c r="FU49" s="181">
        <v>60</v>
      </c>
      <c r="FV49" s="58">
        <v>52</v>
      </c>
    </row>
    <row r="50" spans="1:178" ht="18" thickBot="1">
      <c r="A50" s="281">
        <v>49</v>
      </c>
      <c r="B50" s="290">
        <v>4</v>
      </c>
      <c r="C50" s="290"/>
      <c r="F50" t="s">
        <v>89</v>
      </c>
      <c r="H50" s="287"/>
      <c r="I50" s="287"/>
      <c r="K50">
        <f t="shared" si="13"/>
        <v>28</v>
      </c>
      <c r="L50">
        <f>SUM(B86,B87,B89:B93)</f>
        <v>28</v>
      </c>
      <c r="M50">
        <f>COUNTA(B86,B87,B89:B93)</f>
        <v>7</v>
      </c>
      <c r="N50">
        <v>7</v>
      </c>
      <c r="O50" s="215" t="str">
        <f>CW1</f>
        <v>&gt;99</v>
      </c>
      <c r="P50" s="215" t="str">
        <f>CX1</f>
        <v>&gt;81</v>
      </c>
      <c r="R50" s="215" t="str">
        <f>GE1</f>
        <v>&gt;99</v>
      </c>
      <c r="S50" s="215" t="str">
        <f>GF1</f>
        <v>&gt;81</v>
      </c>
      <c r="AL50" s="60">
        <v>51</v>
      </c>
      <c r="AM50" s="176">
        <v>78</v>
      </c>
      <c r="AN50" s="269">
        <v>58</v>
      </c>
      <c r="AO50" s="57">
        <v>48</v>
      </c>
      <c r="AP50" s="267">
        <v>11</v>
      </c>
      <c r="AQ50" s="272">
        <v>38</v>
      </c>
      <c r="AR50" s="57">
        <v>52</v>
      </c>
      <c r="AS50" s="267">
        <v>64</v>
      </c>
      <c r="AT50" s="272">
        <v>54</v>
      </c>
      <c r="AV50" s="89">
        <v>77</v>
      </c>
      <c r="AW50" s="181">
        <v>2</v>
      </c>
      <c r="AX50" s="58">
        <v>29</v>
      </c>
      <c r="AZ50" s="127">
        <v>44</v>
      </c>
      <c r="BA50" s="119">
        <v>87</v>
      </c>
      <c r="BB50" s="120">
        <v>61</v>
      </c>
      <c r="BC50" s="128">
        <v>82</v>
      </c>
      <c r="BD50" s="125">
        <v>59</v>
      </c>
      <c r="BE50" s="129"/>
      <c r="BF50" s="130"/>
      <c r="BG50" s="122"/>
      <c r="BH50" s="124"/>
      <c r="BI50" s="129"/>
      <c r="BJ50" s="130"/>
      <c r="CB50" s="151">
        <v>44</v>
      </c>
      <c r="CC50" s="273">
        <v>96</v>
      </c>
      <c r="CD50" s="206">
        <v>67</v>
      </c>
      <c r="CE50" s="149">
        <v>44</v>
      </c>
      <c r="CF50" s="68">
        <v>97</v>
      </c>
      <c r="CG50" s="69">
        <v>68</v>
      </c>
      <c r="CH50" s="149">
        <v>44</v>
      </c>
      <c r="CI50" s="68">
        <v>99</v>
      </c>
      <c r="CJ50" s="69">
        <v>73</v>
      </c>
      <c r="CL50" s="89">
        <v>44</v>
      </c>
      <c r="CM50" s="59">
        <v>42</v>
      </c>
      <c r="CN50" s="56">
        <v>48</v>
      </c>
      <c r="DT50" s="60">
        <v>61</v>
      </c>
      <c r="DU50" s="59">
        <v>93</v>
      </c>
      <c r="DV50" s="56">
        <v>65</v>
      </c>
      <c r="DW50" s="57">
        <v>60</v>
      </c>
      <c r="DX50" s="29">
        <v>14</v>
      </c>
      <c r="DY50" s="72">
        <v>39</v>
      </c>
      <c r="DZ50" s="57">
        <v>53</v>
      </c>
      <c r="EA50" s="29">
        <v>53</v>
      </c>
      <c r="EB50" s="72">
        <v>51</v>
      </c>
      <c r="ED50" s="89">
        <v>98</v>
      </c>
      <c r="EE50" s="181">
        <v>1</v>
      </c>
      <c r="EF50" s="58">
        <v>28</v>
      </c>
      <c r="EH50" s="127">
        <v>44</v>
      </c>
      <c r="EI50" s="119">
        <v>78</v>
      </c>
      <c r="EJ50" s="120">
        <v>58</v>
      </c>
      <c r="EK50" s="128">
        <v>72</v>
      </c>
      <c r="EL50" s="125">
        <v>56</v>
      </c>
      <c r="EM50" s="129"/>
      <c r="EN50" s="130"/>
      <c r="EO50" s="122"/>
      <c r="EP50" s="124"/>
      <c r="EQ50" s="129"/>
      <c r="ER50" s="130"/>
      <c r="FJ50" s="151">
        <v>44</v>
      </c>
      <c r="FK50" s="68" t="s">
        <v>32</v>
      </c>
      <c r="FL50" s="69">
        <v>76</v>
      </c>
      <c r="FM50" s="149">
        <v>44</v>
      </c>
      <c r="FN50" s="68">
        <v>99</v>
      </c>
      <c r="FO50" s="69">
        <v>75</v>
      </c>
      <c r="FP50" s="149">
        <v>44</v>
      </c>
      <c r="FQ50" s="68">
        <v>99</v>
      </c>
      <c r="FR50" s="69">
        <v>73</v>
      </c>
      <c r="FT50" s="91">
        <v>44</v>
      </c>
      <c r="FU50" s="94">
        <v>61</v>
      </c>
      <c r="FV50" s="96">
        <v>53</v>
      </c>
    </row>
    <row r="51" spans="1:178" ht="18" thickBot="1">
      <c r="A51" s="281">
        <v>50</v>
      </c>
      <c r="B51" s="292">
        <v>4</v>
      </c>
      <c r="C51" s="292"/>
      <c r="F51" t="s">
        <v>62</v>
      </c>
      <c r="G51">
        <f>IF(M39=N39,K39,"*"&amp;TEXT(FLOOR(K39,0.1),"0.0"))</f>
        <v>60</v>
      </c>
      <c r="H51" s="287" t="str">
        <f t="shared" si="10"/>
        <v>&gt;99</v>
      </c>
      <c r="I51" s="287" t="str">
        <f t="shared" si="11"/>
        <v>&gt;81</v>
      </c>
      <c r="K51">
        <f t="shared" si="13"/>
        <v>24</v>
      </c>
      <c r="L51">
        <f>SUM(B95,B96,B98,B99,B106,B113)</f>
        <v>24</v>
      </c>
      <c r="M51">
        <f>COUNTA(B95,B96,B98,B99,B106,B113)</f>
        <v>6</v>
      </c>
      <c r="N51">
        <v>6</v>
      </c>
      <c r="O51" s="215" t="str">
        <f>CY1</f>
        <v>&gt;99</v>
      </c>
      <c r="P51" s="215" t="str">
        <f>CZ1</f>
        <v>&gt;81</v>
      </c>
      <c r="R51" s="215" t="str">
        <f>GG1</f>
        <v>&gt;99</v>
      </c>
      <c r="S51" s="215" t="str">
        <f>GH1</f>
        <v>&gt;81</v>
      </c>
      <c r="AL51" s="62">
        <v>52</v>
      </c>
      <c r="AM51" s="179">
        <v>82</v>
      </c>
      <c r="AN51" s="268">
        <v>59</v>
      </c>
      <c r="AO51" s="64">
        <v>49</v>
      </c>
      <c r="AP51" s="273">
        <v>12</v>
      </c>
      <c r="AQ51" s="274">
        <v>38</v>
      </c>
      <c r="AR51" s="64">
        <v>53</v>
      </c>
      <c r="AS51" s="273">
        <v>67</v>
      </c>
      <c r="AT51" s="274">
        <v>54</v>
      </c>
      <c r="AV51" s="89">
        <v>78</v>
      </c>
      <c r="AW51" s="94">
        <v>2</v>
      </c>
      <c r="AX51" s="96">
        <v>29</v>
      </c>
      <c r="AZ51" s="126">
        <v>45</v>
      </c>
      <c r="BA51" s="117">
        <v>89</v>
      </c>
      <c r="BB51" s="118">
        <v>62</v>
      </c>
      <c r="BC51" s="115">
        <v>85</v>
      </c>
      <c r="BD51" s="116">
        <v>60</v>
      </c>
      <c r="BE51" s="111"/>
      <c r="BF51" s="112"/>
      <c r="BG51" s="113"/>
      <c r="BH51" s="114"/>
      <c r="BI51" s="111"/>
      <c r="BJ51" s="112"/>
      <c r="CB51" s="89">
        <v>45</v>
      </c>
      <c r="CC51" s="207">
        <v>96</v>
      </c>
      <c r="CD51" s="203">
        <v>68</v>
      </c>
      <c r="CE51" s="242">
        <v>45</v>
      </c>
      <c r="CF51" s="189">
        <v>97</v>
      </c>
      <c r="CG51" s="21">
        <v>69</v>
      </c>
      <c r="CH51" s="242">
        <v>45</v>
      </c>
      <c r="CI51" s="189">
        <v>99</v>
      </c>
      <c r="CJ51" s="21">
        <v>73</v>
      </c>
      <c r="CL51" s="89">
        <v>45</v>
      </c>
      <c r="CM51" s="59">
        <v>44</v>
      </c>
      <c r="CN51" s="56">
        <v>48</v>
      </c>
      <c r="DT51" s="62">
        <v>62</v>
      </c>
      <c r="DU51" s="66">
        <v>95</v>
      </c>
      <c r="DV51" s="63">
        <v>67</v>
      </c>
      <c r="DW51" s="64">
        <v>61</v>
      </c>
      <c r="DX51" s="68">
        <v>15</v>
      </c>
      <c r="DY51" s="73">
        <v>40</v>
      </c>
      <c r="DZ51" s="64">
        <v>54</v>
      </c>
      <c r="EA51" s="68">
        <v>56</v>
      </c>
      <c r="EB51" s="73">
        <v>51</v>
      </c>
      <c r="ED51" s="91">
        <v>99</v>
      </c>
      <c r="EE51" s="94">
        <v>2</v>
      </c>
      <c r="EF51" s="96">
        <v>28</v>
      </c>
      <c r="EH51" s="126">
        <v>45</v>
      </c>
      <c r="EI51" s="117">
        <v>81</v>
      </c>
      <c r="EJ51" s="118">
        <v>59</v>
      </c>
      <c r="EK51" s="115">
        <v>76</v>
      </c>
      <c r="EL51" s="116">
        <v>57</v>
      </c>
      <c r="EM51" s="111"/>
      <c r="EN51" s="112"/>
      <c r="EO51" s="113"/>
      <c r="EP51" s="114"/>
      <c r="EQ51" s="111"/>
      <c r="ER51" s="112"/>
      <c r="FJ51" s="89">
        <v>45</v>
      </c>
      <c r="FK51" s="189" t="s">
        <v>32</v>
      </c>
      <c r="FL51" s="21">
        <v>77</v>
      </c>
      <c r="FM51" s="242">
        <v>45</v>
      </c>
      <c r="FN51" s="189">
        <v>99</v>
      </c>
      <c r="FO51" s="21">
        <v>76</v>
      </c>
      <c r="FP51" s="242">
        <v>45</v>
      </c>
      <c r="FQ51" s="189">
        <v>99</v>
      </c>
      <c r="FR51" s="21">
        <v>73</v>
      </c>
      <c r="FT51" s="89">
        <v>45</v>
      </c>
      <c r="FU51" s="181">
        <v>62</v>
      </c>
      <c r="FV51" s="58">
        <v>53</v>
      </c>
    </row>
    <row r="52" spans="1:178" ht="17">
      <c r="A52" s="281">
        <v>51</v>
      </c>
      <c r="B52" s="288">
        <v>4</v>
      </c>
      <c r="C52" s="290"/>
      <c r="F52" t="s">
        <v>63</v>
      </c>
      <c r="G52">
        <f>IF(M40=N40,K40,"*"&amp;TEXT(FLOOR(K40,0.1),"0.0"))</f>
        <v>76</v>
      </c>
      <c r="H52" s="287" t="str">
        <f t="shared" si="10"/>
        <v>&gt;99</v>
      </c>
      <c r="I52" s="287" t="str">
        <f t="shared" si="11"/>
        <v>&gt;81</v>
      </c>
      <c r="K52">
        <f t="shared" si="13"/>
        <v>24</v>
      </c>
      <c r="L52">
        <f>SUM(B97,B100,B101,B102,B104,B107)</f>
        <v>24</v>
      </c>
      <c r="M52">
        <f>COUNTA(B97,B100,B101,B102,B104,B107)</f>
        <v>6</v>
      </c>
      <c r="N52">
        <v>6</v>
      </c>
      <c r="O52" s="215" t="str">
        <f>DA1</f>
        <v>&gt;99</v>
      </c>
      <c r="P52" s="215" t="str">
        <f>DB1</f>
        <v>&gt;79</v>
      </c>
      <c r="R52" s="215" t="str">
        <f>GI1</f>
        <v>&gt;99</v>
      </c>
      <c r="S52" s="215" t="str">
        <f>GJ1</f>
        <v>&gt;81</v>
      </c>
      <c r="AL52" s="60">
        <v>53</v>
      </c>
      <c r="AM52" s="176">
        <v>84</v>
      </c>
      <c r="AN52" s="269">
        <v>60</v>
      </c>
      <c r="AO52" s="57">
        <v>50</v>
      </c>
      <c r="AP52" s="267">
        <v>13</v>
      </c>
      <c r="AQ52" s="272">
        <v>39</v>
      </c>
      <c r="AR52" s="57">
        <v>54</v>
      </c>
      <c r="AS52" s="267">
        <v>70</v>
      </c>
      <c r="AT52" s="272">
        <v>55</v>
      </c>
      <c r="AV52" s="89">
        <v>79</v>
      </c>
      <c r="AW52" s="181">
        <v>2</v>
      </c>
      <c r="AX52" s="58">
        <v>29</v>
      </c>
      <c r="AZ52" s="126">
        <v>46</v>
      </c>
      <c r="BA52" s="117">
        <v>91</v>
      </c>
      <c r="BB52" s="118">
        <v>63</v>
      </c>
      <c r="BC52" s="115">
        <v>87</v>
      </c>
      <c r="BD52" s="116">
        <v>61</v>
      </c>
      <c r="BE52" s="111"/>
      <c r="BF52" s="112"/>
      <c r="BG52" s="113"/>
      <c r="BH52" s="114"/>
      <c r="BI52" s="111"/>
      <c r="BJ52" s="112"/>
      <c r="CB52" s="89">
        <v>46</v>
      </c>
      <c r="CC52" s="207">
        <v>97</v>
      </c>
      <c r="CD52" s="203">
        <v>69</v>
      </c>
      <c r="CE52" s="242">
        <v>46</v>
      </c>
      <c r="CF52" s="189">
        <v>97</v>
      </c>
      <c r="CG52" s="21">
        <v>69</v>
      </c>
      <c r="CH52" s="242">
        <v>46</v>
      </c>
      <c r="CI52" s="189">
        <v>99</v>
      </c>
      <c r="CJ52" s="21">
        <v>73</v>
      </c>
      <c r="CL52" s="89">
        <v>46</v>
      </c>
      <c r="CM52" s="59">
        <v>45</v>
      </c>
      <c r="CN52" s="56">
        <v>49</v>
      </c>
      <c r="DT52" s="60">
        <v>63</v>
      </c>
      <c r="DU52" s="59">
        <v>97</v>
      </c>
      <c r="DV52" s="56">
        <v>69</v>
      </c>
      <c r="DW52" s="57">
        <v>62</v>
      </c>
      <c r="DX52" s="29">
        <v>16</v>
      </c>
      <c r="DY52" s="72">
        <v>40</v>
      </c>
      <c r="DZ52" s="57">
        <v>55</v>
      </c>
      <c r="EA52" s="29">
        <v>59</v>
      </c>
      <c r="EB52" s="72">
        <v>52</v>
      </c>
      <c r="ED52" s="89">
        <v>100</v>
      </c>
      <c r="EE52" s="181">
        <v>2</v>
      </c>
      <c r="EF52" s="58">
        <v>29</v>
      </c>
      <c r="EH52" s="126">
        <v>46</v>
      </c>
      <c r="EI52" s="117">
        <v>84</v>
      </c>
      <c r="EJ52" s="118">
        <v>60</v>
      </c>
      <c r="EK52" s="115">
        <v>79</v>
      </c>
      <c r="EL52" s="116">
        <v>58</v>
      </c>
      <c r="EM52" s="111"/>
      <c r="EN52" s="112"/>
      <c r="EO52" s="113"/>
      <c r="EP52" s="114"/>
      <c r="EQ52" s="111"/>
      <c r="ER52" s="112"/>
      <c r="FJ52" s="89">
        <v>46</v>
      </c>
      <c r="FK52" s="189" t="s">
        <v>32</v>
      </c>
      <c r="FL52" s="21">
        <v>81</v>
      </c>
      <c r="FM52" s="242">
        <v>46</v>
      </c>
      <c r="FN52" s="189" t="s">
        <v>32</v>
      </c>
      <c r="FO52" s="21">
        <v>76</v>
      </c>
      <c r="FP52" s="242">
        <v>46</v>
      </c>
      <c r="FQ52" s="189">
        <v>99</v>
      </c>
      <c r="FR52" s="21">
        <v>74</v>
      </c>
      <c r="FT52" s="89">
        <v>46</v>
      </c>
      <c r="FU52" s="181">
        <v>64</v>
      </c>
      <c r="FV52" s="58">
        <v>53</v>
      </c>
    </row>
    <row r="53" spans="1:178" ht="17">
      <c r="A53" s="281">
        <v>52</v>
      </c>
      <c r="B53" s="290">
        <v>4</v>
      </c>
      <c r="C53" s="290"/>
      <c r="F53" t="s">
        <v>64</v>
      </c>
      <c r="G53">
        <f>IF(M41=N41,K41,"*"&amp;TEXT(FLOOR(K41,0.1),"0.0"))</f>
        <v>84</v>
      </c>
      <c r="H53" s="287" t="str">
        <f t="shared" si="10"/>
        <v>&gt;99</v>
      </c>
      <c r="I53" s="287" t="str">
        <f t="shared" si="11"/>
        <v>&gt;81</v>
      </c>
      <c r="AL53" s="60">
        <v>54</v>
      </c>
      <c r="AM53" s="176">
        <v>86</v>
      </c>
      <c r="AN53" s="269">
        <v>61</v>
      </c>
      <c r="AO53" s="57">
        <v>51</v>
      </c>
      <c r="AP53" s="267">
        <v>14</v>
      </c>
      <c r="AQ53" s="272">
        <v>39</v>
      </c>
      <c r="AR53" s="57">
        <v>55</v>
      </c>
      <c r="AS53" s="267">
        <v>73</v>
      </c>
      <c r="AT53" s="272">
        <v>56</v>
      </c>
      <c r="AV53" s="89">
        <v>80</v>
      </c>
      <c r="AW53" s="181">
        <v>2</v>
      </c>
      <c r="AX53" s="58">
        <v>30</v>
      </c>
      <c r="AZ53" s="126">
        <v>47</v>
      </c>
      <c r="BA53" s="117">
        <v>92</v>
      </c>
      <c r="BB53" s="118">
        <v>64</v>
      </c>
      <c r="BC53" s="115">
        <v>90</v>
      </c>
      <c r="BD53" s="116">
        <v>63</v>
      </c>
      <c r="BE53" s="111"/>
      <c r="BF53" s="112"/>
      <c r="BG53" s="113"/>
      <c r="BH53" s="114"/>
      <c r="BI53" s="111"/>
      <c r="BJ53" s="112"/>
      <c r="CB53" s="89">
        <v>47</v>
      </c>
      <c r="CC53" s="207">
        <v>97</v>
      </c>
      <c r="CD53" s="203">
        <v>69</v>
      </c>
      <c r="CE53" s="242">
        <v>47</v>
      </c>
      <c r="CF53" s="189">
        <v>98</v>
      </c>
      <c r="CG53" s="21">
        <v>70</v>
      </c>
      <c r="CH53" s="242">
        <v>47</v>
      </c>
      <c r="CI53" s="189">
        <v>99</v>
      </c>
      <c r="CJ53" s="21">
        <v>73</v>
      </c>
      <c r="CL53" s="89">
        <v>47</v>
      </c>
      <c r="CM53" s="59">
        <v>47</v>
      </c>
      <c r="CN53" s="56">
        <v>49</v>
      </c>
      <c r="DT53" s="60">
        <v>64</v>
      </c>
      <c r="DU53" s="59">
        <v>99</v>
      </c>
      <c r="DV53" s="56">
        <v>73</v>
      </c>
      <c r="DW53" s="57">
        <v>63</v>
      </c>
      <c r="DX53" s="29">
        <v>17</v>
      </c>
      <c r="DY53" s="72">
        <v>41</v>
      </c>
      <c r="DZ53" s="57">
        <v>56</v>
      </c>
      <c r="EA53" s="29">
        <v>64</v>
      </c>
      <c r="EB53" s="72">
        <v>53</v>
      </c>
      <c r="ED53" s="89">
        <v>101</v>
      </c>
      <c r="EE53" s="181">
        <v>2</v>
      </c>
      <c r="EF53" s="58">
        <v>29</v>
      </c>
      <c r="EH53" s="126">
        <v>47</v>
      </c>
      <c r="EI53" s="117">
        <v>87</v>
      </c>
      <c r="EJ53" s="118">
        <v>61</v>
      </c>
      <c r="EK53" s="115">
        <v>84</v>
      </c>
      <c r="EL53" s="116">
        <v>60</v>
      </c>
      <c r="EM53" s="111"/>
      <c r="EN53" s="112"/>
      <c r="EO53" s="113"/>
      <c r="EP53" s="114"/>
      <c r="EQ53" s="111"/>
      <c r="ER53" s="112"/>
      <c r="FJ53" s="89">
        <v>47</v>
      </c>
      <c r="FK53" s="189" t="s">
        <v>172</v>
      </c>
      <c r="FL53" s="21" t="s">
        <v>174</v>
      </c>
      <c r="FM53" s="242">
        <v>47</v>
      </c>
      <c r="FN53" s="189" t="s">
        <v>32</v>
      </c>
      <c r="FO53" s="21">
        <v>76</v>
      </c>
      <c r="FP53" s="242">
        <v>47</v>
      </c>
      <c r="FQ53" s="189">
        <v>99</v>
      </c>
      <c r="FR53" s="21">
        <v>74</v>
      </c>
      <c r="FT53" s="89">
        <v>47</v>
      </c>
      <c r="FU53" s="181">
        <v>65</v>
      </c>
      <c r="FV53" s="58">
        <v>54</v>
      </c>
    </row>
    <row r="54" spans="1:178" ht="16">
      <c r="A54" s="281">
        <v>53</v>
      </c>
      <c r="B54" s="290">
        <v>4</v>
      </c>
      <c r="C54" s="290"/>
      <c r="H54" s="287"/>
      <c r="I54" s="287"/>
      <c r="AL54" s="60">
        <v>55</v>
      </c>
      <c r="AM54" s="176">
        <v>87</v>
      </c>
      <c r="AN54" s="269">
        <v>61</v>
      </c>
      <c r="AO54" s="57">
        <v>52</v>
      </c>
      <c r="AP54" s="267">
        <v>15</v>
      </c>
      <c r="AQ54" s="272">
        <v>40</v>
      </c>
      <c r="AR54" s="57">
        <v>56</v>
      </c>
      <c r="AS54" s="267">
        <v>76</v>
      </c>
      <c r="AT54" s="272">
        <v>57</v>
      </c>
      <c r="AV54" s="89">
        <v>81</v>
      </c>
      <c r="AW54" s="181">
        <v>2</v>
      </c>
      <c r="AX54" s="58">
        <v>30</v>
      </c>
      <c r="AZ54" s="126">
        <v>48</v>
      </c>
      <c r="BA54" s="117">
        <v>94</v>
      </c>
      <c r="BB54" s="118">
        <v>65</v>
      </c>
      <c r="BC54" s="115">
        <v>93</v>
      </c>
      <c r="BD54" s="116">
        <v>65</v>
      </c>
      <c r="BE54" s="111"/>
      <c r="BF54" s="112"/>
      <c r="BG54" s="113"/>
      <c r="BH54" s="114"/>
      <c r="BI54" s="111"/>
      <c r="BJ54" s="112"/>
      <c r="CB54" s="89">
        <v>48</v>
      </c>
      <c r="CC54" s="207">
        <v>98</v>
      </c>
      <c r="CD54" s="203">
        <v>70</v>
      </c>
      <c r="CE54" s="242">
        <v>48</v>
      </c>
      <c r="CF54" s="189">
        <v>98</v>
      </c>
      <c r="CG54" s="21">
        <v>70</v>
      </c>
      <c r="CH54" s="242">
        <v>48</v>
      </c>
      <c r="CI54" s="189">
        <v>99</v>
      </c>
      <c r="CJ54" s="21">
        <v>74</v>
      </c>
      <c r="CL54" s="89">
        <v>48</v>
      </c>
      <c r="CM54" s="59">
        <v>49</v>
      </c>
      <c r="CN54" s="56">
        <v>50</v>
      </c>
      <c r="DT54" s="60"/>
      <c r="DU54" s="59"/>
      <c r="DV54" s="56"/>
      <c r="DW54" s="57">
        <v>64</v>
      </c>
      <c r="DX54" s="29">
        <v>19</v>
      </c>
      <c r="DY54" s="72">
        <v>41</v>
      </c>
      <c r="DZ54" s="57">
        <v>57</v>
      </c>
      <c r="EA54" s="29">
        <v>68</v>
      </c>
      <c r="EB54" s="72">
        <v>55</v>
      </c>
      <c r="ED54" s="89">
        <v>102</v>
      </c>
      <c r="EE54" s="181">
        <v>2</v>
      </c>
      <c r="EF54" s="58">
        <v>30</v>
      </c>
      <c r="EH54" s="126">
        <v>48</v>
      </c>
      <c r="EI54" s="117">
        <v>90</v>
      </c>
      <c r="EJ54" s="118">
        <v>63</v>
      </c>
      <c r="EK54" s="115">
        <v>88</v>
      </c>
      <c r="EL54" s="116">
        <v>62</v>
      </c>
      <c r="EM54" s="111"/>
      <c r="EN54" s="112"/>
      <c r="EO54" s="113"/>
      <c r="EP54" s="114"/>
      <c r="EQ54" s="111"/>
      <c r="ER54" s="112"/>
      <c r="FJ54" s="89"/>
      <c r="FK54" s="189"/>
      <c r="FL54" s="21"/>
      <c r="FM54" s="242">
        <v>48</v>
      </c>
      <c r="FN54" s="189" t="s">
        <v>32</v>
      </c>
      <c r="FO54" s="21">
        <v>77</v>
      </c>
      <c r="FP54" s="242">
        <v>48</v>
      </c>
      <c r="FQ54" s="189">
        <v>99</v>
      </c>
      <c r="FR54" s="21">
        <v>75</v>
      </c>
      <c r="FT54" s="89">
        <v>48</v>
      </c>
      <c r="FU54" s="181">
        <v>66</v>
      </c>
      <c r="FV54" s="58">
        <v>54</v>
      </c>
    </row>
    <row r="55" spans="1:178" ht="18" thickBot="1">
      <c r="A55" s="281">
        <v>54</v>
      </c>
      <c r="B55" s="290">
        <v>4</v>
      </c>
      <c r="C55" s="290"/>
      <c r="F55" t="s">
        <v>90</v>
      </c>
      <c r="H55" s="287"/>
      <c r="I55" s="287"/>
      <c r="AL55" s="60">
        <v>56</v>
      </c>
      <c r="AM55" s="176">
        <v>89</v>
      </c>
      <c r="AN55" s="269">
        <v>62</v>
      </c>
      <c r="AO55" s="57">
        <v>53</v>
      </c>
      <c r="AP55" s="267">
        <v>16</v>
      </c>
      <c r="AQ55" s="272">
        <v>40</v>
      </c>
      <c r="AR55" s="57">
        <v>57</v>
      </c>
      <c r="AS55" s="267">
        <v>78</v>
      </c>
      <c r="AT55" s="272">
        <v>58</v>
      </c>
      <c r="AV55" s="89">
        <v>82</v>
      </c>
      <c r="AW55" s="181">
        <v>2</v>
      </c>
      <c r="AX55" s="58">
        <v>30</v>
      </c>
      <c r="AZ55" s="127">
        <v>49</v>
      </c>
      <c r="BA55" s="119">
        <v>96</v>
      </c>
      <c r="BB55" s="120">
        <v>67</v>
      </c>
      <c r="BC55" s="128">
        <v>95</v>
      </c>
      <c r="BD55" s="125">
        <v>67</v>
      </c>
      <c r="BE55" s="129"/>
      <c r="BF55" s="130"/>
      <c r="BG55" s="122"/>
      <c r="BH55" s="124"/>
      <c r="BI55" s="129"/>
      <c r="BJ55" s="130"/>
      <c r="CB55" s="151">
        <v>49</v>
      </c>
      <c r="CC55" s="273">
        <v>99</v>
      </c>
      <c r="CD55" s="206">
        <v>72</v>
      </c>
      <c r="CE55" s="149">
        <v>49</v>
      </c>
      <c r="CF55" s="68">
        <v>98</v>
      </c>
      <c r="CG55" s="69">
        <v>71</v>
      </c>
      <c r="CH55" s="149">
        <v>49</v>
      </c>
      <c r="CI55" s="68">
        <v>99</v>
      </c>
      <c r="CJ55" s="69">
        <v>74</v>
      </c>
      <c r="CL55" s="89">
        <v>49</v>
      </c>
      <c r="CM55" s="59">
        <v>51</v>
      </c>
      <c r="CN55" s="56">
        <v>50</v>
      </c>
      <c r="DT55" s="60"/>
      <c r="DU55" s="59"/>
      <c r="DV55" s="56"/>
      <c r="DW55" s="57">
        <v>65</v>
      </c>
      <c r="DX55" s="29">
        <v>21</v>
      </c>
      <c r="DY55" s="72">
        <v>42</v>
      </c>
      <c r="DZ55" s="57">
        <v>58</v>
      </c>
      <c r="EA55" s="29">
        <v>71</v>
      </c>
      <c r="EB55" s="72">
        <v>56</v>
      </c>
      <c r="ED55" s="89">
        <v>103</v>
      </c>
      <c r="EE55" s="181">
        <v>2</v>
      </c>
      <c r="EF55" s="58">
        <v>30</v>
      </c>
      <c r="EH55" s="127">
        <v>49</v>
      </c>
      <c r="EI55" s="119">
        <v>93</v>
      </c>
      <c r="EJ55" s="120">
        <v>65</v>
      </c>
      <c r="EK55" s="128">
        <v>92</v>
      </c>
      <c r="EL55" s="125">
        <v>64</v>
      </c>
      <c r="EM55" s="129"/>
      <c r="EN55" s="130"/>
      <c r="EO55" s="122"/>
      <c r="EP55" s="124"/>
      <c r="EQ55" s="129"/>
      <c r="ER55" s="130"/>
      <c r="FJ55" s="151"/>
      <c r="FK55" s="68"/>
      <c r="FL55" s="69"/>
      <c r="FM55" s="149">
        <v>49</v>
      </c>
      <c r="FN55" s="68" t="s">
        <v>32</v>
      </c>
      <c r="FO55" s="69">
        <v>77</v>
      </c>
      <c r="FP55" s="149">
        <v>49</v>
      </c>
      <c r="FQ55" s="68" t="s">
        <v>32</v>
      </c>
      <c r="FR55" s="69">
        <v>76</v>
      </c>
      <c r="FT55" s="91">
        <v>49</v>
      </c>
      <c r="FU55" s="94">
        <v>67</v>
      </c>
      <c r="FV55" s="96">
        <v>54</v>
      </c>
    </row>
    <row r="56" spans="1:178" ht="18" thickBot="1">
      <c r="A56" s="281">
        <v>55</v>
      </c>
      <c r="B56" s="292">
        <v>4</v>
      </c>
      <c r="C56" s="292"/>
      <c r="F56" t="s">
        <v>48</v>
      </c>
      <c r="G56">
        <f>IF(M44=N44,K44,"*"&amp;TEXT(FLOOR(K44,0.1),"0.0"))</f>
        <v>220</v>
      </c>
      <c r="H56" s="287" t="str">
        <f t="shared" si="10"/>
        <v>&gt;99</v>
      </c>
      <c r="I56" s="287" t="str">
        <f t="shared" si="11"/>
        <v>&gt;81</v>
      </c>
      <c r="AL56" s="60">
        <v>57</v>
      </c>
      <c r="AM56" s="207">
        <v>91</v>
      </c>
      <c r="AN56" s="272">
        <v>63</v>
      </c>
      <c r="AO56" s="180">
        <v>54</v>
      </c>
      <c r="AP56" s="207">
        <v>17</v>
      </c>
      <c r="AQ56" s="272">
        <v>41</v>
      </c>
      <c r="AR56" s="180">
        <v>58</v>
      </c>
      <c r="AS56" s="207">
        <v>81</v>
      </c>
      <c r="AT56" s="272">
        <v>59</v>
      </c>
      <c r="AV56" s="89">
        <v>83</v>
      </c>
      <c r="AW56" s="94">
        <v>3</v>
      </c>
      <c r="AX56" s="96">
        <v>31</v>
      </c>
      <c r="AZ56" s="126">
        <v>50</v>
      </c>
      <c r="BA56" s="117">
        <v>98</v>
      </c>
      <c r="BB56" s="118">
        <v>70</v>
      </c>
      <c r="BC56" s="115">
        <v>97</v>
      </c>
      <c r="BD56" s="116">
        <v>68</v>
      </c>
      <c r="BE56" s="111"/>
      <c r="BF56" s="112"/>
      <c r="BG56" s="113"/>
      <c r="BH56" s="114"/>
      <c r="BI56" s="111"/>
      <c r="BJ56" s="112"/>
      <c r="CB56" s="89">
        <v>50</v>
      </c>
      <c r="CC56" s="207">
        <v>99</v>
      </c>
      <c r="CD56" s="203">
        <v>73</v>
      </c>
      <c r="CE56" s="242">
        <v>50</v>
      </c>
      <c r="CF56" s="189">
        <v>98</v>
      </c>
      <c r="CG56" s="21">
        <v>71</v>
      </c>
      <c r="CH56" s="242">
        <v>50</v>
      </c>
      <c r="CI56" s="189">
        <v>99</v>
      </c>
      <c r="CJ56" s="21">
        <v>74</v>
      </c>
      <c r="CL56" s="89">
        <v>50</v>
      </c>
      <c r="CM56" s="59">
        <v>52</v>
      </c>
      <c r="CN56" s="56">
        <v>51</v>
      </c>
      <c r="DT56" s="60"/>
      <c r="DU56" s="189"/>
      <c r="DV56" s="72"/>
      <c r="DW56" s="180">
        <v>66</v>
      </c>
      <c r="DX56" s="189">
        <v>23</v>
      </c>
      <c r="DY56" s="72">
        <v>43</v>
      </c>
      <c r="DZ56" s="180">
        <v>59</v>
      </c>
      <c r="EA56" s="189">
        <v>75</v>
      </c>
      <c r="EB56" s="72">
        <v>57</v>
      </c>
      <c r="ED56" s="91">
        <v>104</v>
      </c>
      <c r="EE56" s="94">
        <v>2</v>
      </c>
      <c r="EF56" s="96">
        <v>30</v>
      </c>
      <c r="EH56" s="126">
        <v>50</v>
      </c>
      <c r="EI56" s="117">
        <v>96</v>
      </c>
      <c r="EJ56" s="118">
        <v>67</v>
      </c>
      <c r="EK56" s="115">
        <v>95</v>
      </c>
      <c r="EL56" s="116">
        <v>67</v>
      </c>
      <c r="EM56" s="111"/>
      <c r="EN56" s="112"/>
      <c r="EO56" s="113"/>
      <c r="EP56" s="114"/>
      <c r="EQ56" s="111"/>
      <c r="ER56" s="112"/>
      <c r="FJ56" s="89"/>
      <c r="FK56" s="189"/>
      <c r="FL56" s="21"/>
      <c r="FM56" s="242">
        <v>50</v>
      </c>
      <c r="FN56" s="189" t="s">
        <v>32</v>
      </c>
      <c r="FO56" s="21">
        <v>77</v>
      </c>
      <c r="FP56" s="242">
        <v>50</v>
      </c>
      <c r="FQ56" s="189" t="s">
        <v>32</v>
      </c>
      <c r="FR56" s="21">
        <v>78</v>
      </c>
      <c r="FT56" s="89">
        <v>50</v>
      </c>
      <c r="FU56" s="181">
        <v>69</v>
      </c>
      <c r="FV56" s="58">
        <v>55</v>
      </c>
    </row>
    <row r="57" spans="1:178" ht="17">
      <c r="A57" s="281">
        <v>56</v>
      </c>
      <c r="B57" s="292">
        <v>4</v>
      </c>
      <c r="C57" s="292"/>
      <c r="D57" t="s">
        <v>101</v>
      </c>
      <c r="H57" s="287"/>
      <c r="I57" s="287"/>
      <c r="AL57" s="60">
        <v>58</v>
      </c>
      <c r="AM57" s="183">
        <v>93</v>
      </c>
      <c r="AN57" s="272">
        <v>64</v>
      </c>
      <c r="AO57" s="180">
        <v>55</v>
      </c>
      <c r="AP57" s="183">
        <v>19</v>
      </c>
      <c r="AQ57" s="272">
        <v>41</v>
      </c>
      <c r="AR57" s="180">
        <v>59</v>
      </c>
      <c r="AS57" s="207">
        <v>84</v>
      </c>
      <c r="AT57" s="272">
        <v>60</v>
      </c>
      <c r="AV57" s="89">
        <v>84</v>
      </c>
      <c r="AW57" s="181">
        <v>3</v>
      </c>
      <c r="AX57" s="58">
        <v>31</v>
      </c>
      <c r="AZ57" s="126">
        <v>51</v>
      </c>
      <c r="BA57" s="117">
        <v>99</v>
      </c>
      <c r="BB57" s="118">
        <v>73</v>
      </c>
      <c r="BC57" s="115">
        <v>98</v>
      </c>
      <c r="BD57" s="116">
        <v>71</v>
      </c>
      <c r="BE57" s="111"/>
      <c r="BF57" s="112"/>
      <c r="BG57" s="113"/>
      <c r="BH57" s="114"/>
      <c r="BI57" s="111"/>
      <c r="BJ57" s="112"/>
      <c r="CB57" s="89">
        <v>51</v>
      </c>
      <c r="CC57" s="207">
        <v>99</v>
      </c>
      <c r="CD57" s="203">
        <v>73</v>
      </c>
      <c r="CE57" s="242">
        <v>51</v>
      </c>
      <c r="CF57" s="189">
        <v>98</v>
      </c>
      <c r="CG57" s="21">
        <v>72</v>
      </c>
      <c r="CH57" s="242">
        <v>51</v>
      </c>
      <c r="CI57" s="189">
        <v>99</v>
      </c>
      <c r="CJ57" s="21">
        <v>75</v>
      </c>
      <c r="CL57" s="89">
        <v>51</v>
      </c>
      <c r="CM57" s="59">
        <v>53</v>
      </c>
      <c r="CN57" s="56">
        <v>51</v>
      </c>
      <c r="DT57" s="197"/>
      <c r="DU57" s="198"/>
      <c r="DV57" s="210"/>
      <c r="DW57" s="185">
        <v>67</v>
      </c>
      <c r="DX57" s="186">
        <v>26</v>
      </c>
      <c r="DY57" s="184">
        <v>43</v>
      </c>
      <c r="DZ57" s="185">
        <v>60</v>
      </c>
      <c r="EA57" s="187">
        <v>79</v>
      </c>
      <c r="EB57" s="188">
        <v>58</v>
      </c>
      <c r="ED57" s="89">
        <v>105</v>
      </c>
      <c r="EE57" s="181">
        <v>2</v>
      </c>
      <c r="EF57" s="58">
        <v>30</v>
      </c>
      <c r="EH57" s="126">
        <v>51</v>
      </c>
      <c r="EI57" s="117">
        <v>98</v>
      </c>
      <c r="EJ57" s="118">
        <v>71</v>
      </c>
      <c r="EK57" s="115">
        <v>97</v>
      </c>
      <c r="EL57" s="116">
        <v>69</v>
      </c>
      <c r="EM57" s="111"/>
      <c r="EN57" s="112"/>
      <c r="EO57" s="113"/>
      <c r="EP57" s="114"/>
      <c r="EQ57" s="111"/>
      <c r="ER57" s="112"/>
      <c r="FJ57" s="89"/>
      <c r="FK57" s="190"/>
      <c r="FL57" s="61"/>
      <c r="FM57" s="242">
        <v>51</v>
      </c>
      <c r="FN57" s="189" t="s">
        <v>32</v>
      </c>
      <c r="FO57" s="21">
        <v>77</v>
      </c>
      <c r="FP57" s="242">
        <v>51</v>
      </c>
      <c r="FQ57" s="189" t="s">
        <v>32</v>
      </c>
      <c r="FR57" s="21">
        <v>78</v>
      </c>
      <c r="FT57" s="89">
        <v>51</v>
      </c>
      <c r="FU57" s="181">
        <v>70</v>
      </c>
      <c r="FV57" s="58">
        <v>55</v>
      </c>
    </row>
    <row r="58" spans="1:178" ht="18" thickBot="1">
      <c r="A58" s="296"/>
      <c r="B58" s="3"/>
      <c r="C58" s="3"/>
      <c r="D58" s="3"/>
      <c r="E58" s="2"/>
      <c r="F58" t="s">
        <v>55</v>
      </c>
      <c r="H58" s="287"/>
      <c r="I58" s="287"/>
      <c r="AL58" s="60">
        <v>59</v>
      </c>
      <c r="AM58" s="183">
        <v>94</v>
      </c>
      <c r="AN58" s="272">
        <v>66</v>
      </c>
      <c r="AO58" s="180">
        <v>56</v>
      </c>
      <c r="AP58" s="183">
        <v>20</v>
      </c>
      <c r="AQ58" s="272">
        <v>42</v>
      </c>
      <c r="AR58" s="180">
        <v>60</v>
      </c>
      <c r="AS58" s="207">
        <v>86</v>
      </c>
      <c r="AT58" s="272">
        <v>61</v>
      </c>
      <c r="AV58" s="89">
        <v>85</v>
      </c>
      <c r="AW58" s="181">
        <v>3</v>
      </c>
      <c r="AX58" s="58">
        <v>31</v>
      </c>
      <c r="AZ58" s="131">
        <v>52</v>
      </c>
      <c r="BA58" s="132" t="s">
        <v>32</v>
      </c>
      <c r="BB58" s="133">
        <v>77</v>
      </c>
      <c r="BC58" s="134" t="s">
        <v>32</v>
      </c>
      <c r="BD58" s="135">
        <v>76</v>
      </c>
      <c r="BE58" s="136"/>
      <c r="BF58" s="137"/>
      <c r="BG58" s="138"/>
      <c r="BH58" s="139"/>
      <c r="BI58" s="136"/>
      <c r="BJ58" s="137"/>
      <c r="CB58" s="89">
        <v>52</v>
      </c>
      <c r="CC58" s="207">
        <v>99</v>
      </c>
      <c r="CD58" s="203">
        <v>73</v>
      </c>
      <c r="CE58" s="242">
        <v>52</v>
      </c>
      <c r="CF58" s="189">
        <v>99</v>
      </c>
      <c r="CG58" s="21">
        <v>72</v>
      </c>
      <c r="CH58" s="242">
        <v>52</v>
      </c>
      <c r="CI58" s="189">
        <v>99</v>
      </c>
      <c r="CJ58" s="21">
        <v>75</v>
      </c>
      <c r="CL58" s="89">
        <v>52</v>
      </c>
      <c r="CM58" s="59">
        <v>54</v>
      </c>
      <c r="CN58" s="56">
        <v>51</v>
      </c>
      <c r="DT58" s="200"/>
      <c r="DU58" s="201"/>
      <c r="DV58" s="183"/>
      <c r="DW58" s="180">
        <v>68</v>
      </c>
      <c r="DX58" s="181">
        <v>28</v>
      </c>
      <c r="DY58" s="58">
        <v>44</v>
      </c>
      <c r="DZ58" s="180">
        <v>61</v>
      </c>
      <c r="EA58" s="189">
        <v>83</v>
      </c>
      <c r="EB58" s="21">
        <v>60</v>
      </c>
      <c r="ED58" s="89">
        <v>106</v>
      </c>
      <c r="EE58" s="181">
        <v>3</v>
      </c>
      <c r="EF58" s="58">
        <v>31</v>
      </c>
      <c r="EH58" s="131">
        <v>52</v>
      </c>
      <c r="EI58" s="132">
        <v>99</v>
      </c>
      <c r="EJ58" s="133">
        <v>75</v>
      </c>
      <c r="EK58" s="134">
        <v>99</v>
      </c>
      <c r="EL58" s="135">
        <v>73</v>
      </c>
      <c r="EM58" s="136"/>
      <c r="EN58" s="137"/>
      <c r="EO58" s="138"/>
      <c r="EP58" s="139"/>
      <c r="EQ58" s="136"/>
      <c r="ER58" s="137"/>
      <c r="FJ58" s="89"/>
      <c r="FK58" s="190"/>
      <c r="FL58" s="61"/>
      <c r="FM58" s="242">
        <v>52</v>
      </c>
      <c r="FN58" s="189" t="s">
        <v>32</v>
      </c>
      <c r="FO58" s="21">
        <v>78</v>
      </c>
      <c r="FP58" s="242">
        <v>52</v>
      </c>
      <c r="FQ58" s="189" t="s">
        <v>32</v>
      </c>
      <c r="FR58" s="21">
        <v>78</v>
      </c>
      <c r="FT58" s="89">
        <v>52</v>
      </c>
      <c r="FU58" s="181">
        <v>72</v>
      </c>
      <c r="FV58" s="58">
        <v>56</v>
      </c>
    </row>
    <row r="59" spans="1:178" ht="17">
      <c r="A59" s="281" t="s">
        <v>1</v>
      </c>
      <c r="B59" t="s">
        <v>2</v>
      </c>
      <c r="C59" t="s">
        <v>3</v>
      </c>
      <c r="F59" t="s">
        <v>56</v>
      </c>
      <c r="G59">
        <f t="shared" ref="G59:G64" si="14">IF(M47=N47,K47,"*"&amp;TEXT(FLOOR(K47,0.1),"0.0"))</f>
        <v>28</v>
      </c>
      <c r="H59" s="287" t="str">
        <f t="shared" ref="H59:I64" si="15">IF($G$2=1,O47,IF($G$2=2,R47))</f>
        <v>&gt;99</v>
      </c>
      <c r="I59" s="287">
        <f t="shared" si="15"/>
        <v>81</v>
      </c>
      <c r="AL59" s="60">
        <v>60</v>
      </c>
      <c r="AM59" s="183">
        <v>96</v>
      </c>
      <c r="AN59" s="272">
        <v>68</v>
      </c>
      <c r="AO59" s="180">
        <v>57</v>
      </c>
      <c r="AP59" s="183">
        <v>21</v>
      </c>
      <c r="AQ59" s="272">
        <v>42</v>
      </c>
      <c r="AR59" s="180">
        <v>61</v>
      </c>
      <c r="AS59" s="207">
        <v>89</v>
      </c>
      <c r="AT59" s="272">
        <v>62</v>
      </c>
      <c r="AV59" s="89">
        <v>86</v>
      </c>
      <c r="AW59" s="181">
        <v>3</v>
      </c>
      <c r="AX59" s="58">
        <v>32</v>
      </c>
      <c r="CB59" s="89">
        <v>53</v>
      </c>
      <c r="CC59" s="207">
        <v>99</v>
      </c>
      <c r="CD59" s="203">
        <v>74</v>
      </c>
      <c r="CE59" s="242">
        <v>53</v>
      </c>
      <c r="CF59" s="189">
        <v>99</v>
      </c>
      <c r="CG59" s="21">
        <v>72</v>
      </c>
      <c r="CH59" s="242">
        <v>53</v>
      </c>
      <c r="CI59" s="189">
        <v>99</v>
      </c>
      <c r="CJ59" s="21">
        <v>75</v>
      </c>
      <c r="CL59" s="89">
        <v>53</v>
      </c>
      <c r="CM59" s="59">
        <v>56</v>
      </c>
      <c r="CN59" s="56">
        <v>51</v>
      </c>
      <c r="DT59" s="200"/>
      <c r="DU59" s="201"/>
      <c r="DV59" s="183"/>
      <c r="DW59" s="180">
        <v>69</v>
      </c>
      <c r="DX59" s="181">
        <v>31</v>
      </c>
      <c r="DY59" s="58">
        <v>45</v>
      </c>
      <c r="DZ59" s="180">
        <v>62</v>
      </c>
      <c r="EA59" s="189">
        <v>88</v>
      </c>
      <c r="EB59" s="21">
        <v>62</v>
      </c>
      <c r="ED59" s="89">
        <v>107</v>
      </c>
      <c r="EE59" s="181">
        <v>3</v>
      </c>
      <c r="EF59" s="58">
        <v>31</v>
      </c>
      <c r="FJ59" s="89"/>
      <c r="FK59" s="190"/>
      <c r="FL59" s="61"/>
      <c r="FM59" s="242">
        <v>53</v>
      </c>
      <c r="FN59" s="189" t="s">
        <v>32</v>
      </c>
      <c r="FO59" s="21">
        <v>79</v>
      </c>
      <c r="FP59" s="242">
        <v>53</v>
      </c>
      <c r="FQ59" s="189" t="s">
        <v>32</v>
      </c>
      <c r="FR59" s="21">
        <v>79</v>
      </c>
      <c r="FT59" s="89">
        <v>53</v>
      </c>
      <c r="FU59" s="181">
        <v>74</v>
      </c>
      <c r="FV59" s="58">
        <v>56</v>
      </c>
    </row>
    <row r="60" spans="1:178" ht="18" thickBot="1">
      <c r="A60" s="281">
        <v>1</v>
      </c>
      <c r="B60" s="288">
        <v>4</v>
      </c>
      <c r="C60" s="289">
        <v>3</v>
      </c>
      <c r="F60" t="s">
        <v>57</v>
      </c>
      <c r="G60">
        <f t="shared" si="14"/>
        <v>16</v>
      </c>
      <c r="H60" s="287" t="str">
        <f t="shared" si="15"/>
        <v>&gt;99</v>
      </c>
      <c r="I60" s="287" t="str">
        <f t="shared" si="15"/>
        <v>&gt;81</v>
      </c>
      <c r="AL60" s="60">
        <v>61</v>
      </c>
      <c r="AM60" s="207">
        <v>98</v>
      </c>
      <c r="AN60" s="272">
        <v>70</v>
      </c>
      <c r="AO60" s="180">
        <v>58</v>
      </c>
      <c r="AP60" s="183">
        <v>22</v>
      </c>
      <c r="AQ60" s="272">
        <v>42</v>
      </c>
      <c r="AR60" s="180">
        <v>62</v>
      </c>
      <c r="AS60" s="207">
        <v>92</v>
      </c>
      <c r="AT60" s="272">
        <v>64</v>
      </c>
      <c r="AV60" s="89">
        <v>87</v>
      </c>
      <c r="AW60" s="181">
        <v>4</v>
      </c>
      <c r="AX60" s="58">
        <v>32</v>
      </c>
      <c r="CB60" s="151">
        <v>54</v>
      </c>
      <c r="CC60" s="273">
        <v>99</v>
      </c>
      <c r="CD60" s="206">
        <v>75</v>
      </c>
      <c r="CE60" s="149">
        <v>54</v>
      </c>
      <c r="CF60" s="68">
        <v>99</v>
      </c>
      <c r="CG60" s="69">
        <v>72</v>
      </c>
      <c r="CH60" s="149">
        <v>54</v>
      </c>
      <c r="CI60" s="68" t="s">
        <v>32</v>
      </c>
      <c r="CJ60" s="69">
        <v>76</v>
      </c>
      <c r="CL60" s="89">
        <v>54</v>
      </c>
      <c r="CM60" s="59">
        <v>57</v>
      </c>
      <c r="CN60" s="56">
        <v>52</v>
      </c>
      <c r="DT60" s="200"/>
      <c r="DU60" s="202"/>
      <c r="DV60" s="207"/>
      <c r="DW60" s="180">
        <v>70</v>
      </c>
      <c r="DX60" s="181">
        <v>34</v>
      </c>
      <c r="DY60" s="58">
        <v>46</v>
      </c>
      <c r="DZ60" s="180">
        <v>63</v>
      </c>
      <c r="EA60" s="189">
        <v>93</v>
      </c>
      <c r="EB60" s="21">
        <v>65</v>
      </c>
      <c r="ED60" s="89">
        <v>108</v>
      </c>
      <c r="EE60" s="181">
        <v>3</v>
      </c>
      <c r="EF60" s="58">
        <v>31</v>
      </c>
      <c r="FJ60" s="151"/>
      <c r="FK60" s="152"/>
      <c r="FL60" s="65"/>
      <c r="FM60" s="149">
        <v>54</v>
      </c>
      <c r="FN60" s="68" t="s">
        <v>32</v>
      </c>
      <c r="FO60" s="69">
        <v>79</v>
      </c>
      <c r="FP60" s="149">
        <v>54</v>
      </c>
      <c r="FQ60" s="68" t="s">
        <v>32</v>
      </c>
      <c r="FR60" s="69">
        <v>79</v>
      </c>
      <c r="FT60" s="91">
        <v>54</v>
      </c>
      <c r="FU60" s="94">
        <v>75</v>
      </c>
      <c r="FV60" s="96">
        <v>57</v>
      </c>
    </row>
    <row r="61" spans="1:178" ht="18" thickBot="1">
      <c r="A61" s="281">
        <v>2</v>
      </c>
      <c r="B61" s="290">
        <v>4</v>
      </c>
      <c r="C61" s="291">
        <v>3</v>
      </c>
      <c r="F61" t="s">
        <v>58</v>
      </c>
      <c r="G61">
        <f t="shared" si="14"/>
        <v>28</v>
      </c>
      <c r="H61" s="287" t="str">
        <f t="shared" si="15"/>
        <v>&gt;99</v>
      </c>
      <c r="I61" s="287" t="str">
        <f t="shared" si="15"/>
        <v>&gt;81</v>
      </c>
      <c r="AL61" s="60">
        <v>62</v>
      </c>
      <c r="AM61" s="207">
        <v>98</v>
      </c>
      <c r="AN61" s="272">
        <v>71</v>
      </c>
      <c r="AO61" s="180">
        <v>59</v>
      </c>
      <c r="AP61" s="183">
        <v>23</v>
      </c>
      <c r="AQ61" s="272">
        <v>43</v>
      </c>
      <c r="AR61" s="180">
        <v>63</v>
      </c>
      <c r="AS61" s="207">
        <v>95</v>
      </c>
      <c r="AT61" s="272">
        <v>66</v>
      </c>
      <c r="AV61" s="89">
        <v>88</v>
      </c>
      <c r="AW61" s="94">
        <v>4</v>
      </c>
      <c r="AX61" s="96">
        <v>32</v>
      </c>
      <c r="CB61" s="89">
        <v>55</v>
      </c>
      <c r="CC61" s="207" t="s">
        <v>32</v>
      </c>
      <c r="CD61" s="203">
        <v>76</v>
      </c>
      <c r="CE61" s="242">
        <v>55</v>
      </c>
      <c r="CF61" s="189">
        <v>99</v>
      </c>
      <c r="CG61" s="21">
        <v>73</v>
      </c>
      <c r="CH61" s="242">
        <v>55</v>
      </c>
      <c r="CI61" s="189" t="s">
        <v>32</v>
      </c>
      <c r="CJ61" s="21">
        <v>76</v>
      </c>
      <c r="CL61" s="89">
        <v>55</v>
      </c>
      <c r="CM61" s="59">
        <v>58</v>
      </c>
      <c r="CN61" s="56">
        <v>52</v>
      </c>
      <c r="DT61" s="200"/>
      <c r="DU61" s="202"/>
      <c r="DV61" s="207"/>
      <c r="DW61" s="64">
        <v>71</v>
      </c>
      <c r="DX61" s="66">
        <v>36</v>
      </c>
      <c r="DY61" s="67">
        <v>46</v>
      </c>
      <c r="DZ61" s="64">
        <v>64</v>
      </c>
      <c r="EA61" s="68">
        <v>98</v>
      </c>
      <c r="EB61" s="69">
        <v>70</v>
      </c>
      <c r="ED61" s="91">
        <v>109</v>
      </c>
      <c r="EE61" s="94">
        <v>3</v>
      </c>
      <c r="EF61" s="96">
        <v>31</v>
      </c>
      <c r="FJ61" s="89"/>
      <c r="FK61" s="190"/>
      <c r="FL61" s="61"/>
      <c r="FM61" s="242">
        <v>55</v>
      </c>
      <c r="FN61" s="189" t="s">
        <v>32</v>
      </c>
      <c r="FO61" s="21">
        <v>80</v>
      </c>
      <c r="FP61" s="242">
        <v>55</v>
      </c>
      <c r="FQ61" s="189" t="s">
        <v>32</v>
      </c>
      <c r="FR61" s="21">
        <v>79</v>
      </c>
      <c r="FT61" s="89">
        <v>55</v>
      </c>
      <c r="FU61" s="181">
        <v>76</v>
      </c>
      <c r="FV61" s="58">
        <v>57</v>
      </c>
    </row>
    <row r="62" spans="1:178" ht="17">
      <c r="A62" s="281">
        <v>3</v>
      </c>
      <c r="B62" s="290">
        <v>4</v>
      </c>
      <c r="C62" s="291">
        <v>3</v>
      </c>
      <c r="F62" t="s">
        <v>59</v>
      </c>
      <c r="G62">
        <f t="shared" si="14"/>
        <v>28</v>
      </c>
      <c r="H62" s="287" t="str">
        <f t="shared" si="15"/>
        <v>&gt;99</v>
      </c>
      <c r="I62" s="287" t="str">
        <f t="shared" si="15"/>
        <v>&gt;81</v>
      </c>
      <c r="AL62" s="60">
        <v>63</v>
      </c>
      <c r="AM62" s="207">
        <v>99</v>
      </c>
      <c r="AN62" s="272">
        <v>74</v>
      </c>
      <c r="AO62" s="180">
        <v>60</v>
      </c>
      <c r="AP62" s="183">
        <v>25</v>
      </c>
      <c r="AQ62" s="272">
        <v>43</v>
      </c>
      <c r="AR62" s="180">
        <v>64</v>
      </c>
      <c r="AS62" s="207">
        <v>98</v>
      </c>
      <c r="AT62" s="272">
        <v>71</v>
      </c>
      <c r="AV62" s="89">
        <v>89</v>
      </c>
      <c r="AW62" s="181">
        <v>4</v>
      </c>
      <c r="AX62" s="58">
        <v>32</v>
      </c>
      <c r="CB62" s="89">
        <v>56</v>
      </c>
      <c r="CC62" s="207" t="s">
        <v>32</v>
      </c>
      <c r="CD62" s="203">
        <v>77</v>
      </c>
      <c r="CE62" s="242">
        <v>56</v>
      </c>
      <c r="CF62" s="189">
        <v>99</v>
      </c>
      <c r="CG62" s="21">
        <v>73</v>
      </c>
      <c r="CH62" s="242">
        <v>56</v>
      </c>
      <c r="CI62" s="189" t="s">
        <v>32</v>
      </c>
      <c r="CJ62" s="21">
        <v>77</v>
      </c>
      <c r="CL62" s="89">
        <v>56</v>
      </c>
      <c r="CM62" s="59">
        <v>59</v>
      </c>
      <c r="CN62" s="56">
        <v>52</v>
      </c>
      <c r="DT62" s="200"/>
      <c r="DU62" s="202"/>
      <c r="DV62" s="207"/>
      <c r="DW62" s="180">
        <v>72</v>
      </c>
      <c r="DX62" s="181">
        <v>40</v>
      </c>
      <c r="DY62" s="58">
        <v>47</v>
      </c>
      <c r="DZ62" s="180"/>
      <c r="EA62" s="189"/>
      <c r="EB62" s="21"/>
      <c r="ED62" s="89">
        <v>110</v>
      </c>
      <c r="EE62" s="181">
        <v>3</v>
      </c>
      <c r="EF62" s="58">
        <v>32</v>
      </c>
      <c r="FJ62" s="89"/>
      <c r="FK62" s="190"/>
      <c r="FL62" s="61"/>
      <c r="FM62" s="242">
        <v>56</v>
      </c>
      <c r="FN62" s="189" t="s">
        <v>32</v>
      </c>
      <c r="FO62" s="21">
        <v>81</v>
      </c>
      <c r="FP62" s="242">
        <v>56</v>
      </c>
      <c r="FQ62" s="189" t="s">
        <v>32</v>
      </c>
      <c r="FR62" s="21">
        <v>80</v>
      </c>
      <c r="FT62" s="89">
        <v>56</v>
      </c>
      <c r="FU62" s="181">
        <v>77</v>
      </c>
      <c r="FV62" s="58">
        <v>57</v>
      </c>
    </row>
    <row r="63" spans="1:178" ht="17">
      <c r="A63" s="281">
        <v>4</v>
      </c>
      <c r="B63" s="290">
        <v>4</v>
      </c>
      <c r="C63" s="291">
        <v>3</v>
      </c>
      <c r="F63" t="s">
        <v>60</v>
      </c>
      <c r="G63">
        <f t="shared" si="14"/>
        <v>24</v>
      </c>
      <c r="H63" s="287" t="str">
        <f t="shared" si="15"/>
        <v>&gt;99</v>
      </c>
      <c r="I63" s="287" t="str">
        <f t="shared" si="15"/>
        <v>&gt;81</v>
      </c>
      <c r="AL63" s="60">
        <v>64</v>
      </c>
      <c r="AM63" s="207" t="s">
        <v>32</v>
      </c>
      <c r="AN63" s="272">
        <v>78</v>
      </c>
      <c r="AO63" s="180">
        <v>61</v>
      </c>
      <c r="AP63" s="183">
        <v>27</v>
      </c>
      <c r="AQ63" s="272">
        <v>44</v>
      </c>
      <c r="AR63" s="180"/>
      <c r="AS63" s="191"/>
      <c r="AT63" s="272"/>
      <c r="AV63" s="89">
        <v>90</v>
      </c>
      <c r="AW63" s="181">
        <v>4</v>
      </c>
      <c r="AX63" s="58">
        <v>33</v>
      </c>
      <c r="CB63" s="89">
        <v>57</v>
      </c>
      <c r="CC63" s="207" t="s">
        <v>32</v>
      </c>
      <c r="CD63" s="203">
        <v>78</v>
      </c>
      <c r="CE63" s="242">
        <v>57</v>
      </c>
      <c r="CF63" s="189">
        <v>99</v>
      </c>
      <c r="CG63" s="21">
        <v>74</v>
      </c>
      <c r="CH63" s="242">
        <v>57</v>
      </c>
      <c r="CI63" s="189" t="s">
        <v>32</v>
      </c>
      <c r="CJ63" s="21">
        <v>78</v>
      </c>
      <c r="CL63" s="89">
        <v>57</v>
      </c>
      <c r="CM63" s="59">
        <v>60</v>
      </c>
      <c r="CN63" s="56">
        <v>53</v>
      </c>
      <c r="DT63" s="200"/>
      <c r="DU63" s="207"/>
      <c r="DV63" s="207"/>
      <c r="DW63" s="180">
        <v>73</v>
      </c>
      <c r="DX63" s="181">
        <v>44</v>
      </c>
      <c r="DY63" s="58">
        <v>48</v>
      </c>
      <c r="DZ63" s="191"/>
      <c r="EA63" s="191"/>
      <c r="EB63" s="192"/>
      <c r="ED63" s="89">
        <v>111</v>
      </c>
      <c r="EE63" s="181">
        <v>4</v>
      </c>
      <c r="EF63" s="58">
        <v>32</v>
      </c>
      <c r="FJ63" s="89"/>
      <c r="FK63" s="190"/>
      <c r="FL63" s="61"/>
      <c r="FM63" s="242">
        <v>57</v>
      </c>
      <c r="FN63" s="189" t="s">
        <v>172</v>
      </c>
      <c r="FO63" s="21" t="s">
        <v>174</v>
      </c>
      <c r="FP63" s="242">
        <v>57</v>
      </c>
      <c r="FQ63" s="189" t="s">
        <v>32</v>
      </c>
      <c r="FR63" s="21">
        <v>80</v>
      </c>
      <c r="FT63" s="89">
        <v>57</v>
      </c>
      <c r="FU63" s="181">
        <v>77</v>
      </c>
      <c r="FV63" s="58">
        <v>58</v>
      </c>
    </row>
    <row r="64" spans="1:178" ht="17">
      <c r="A64" s="281">
        <v>5</v>
      </c>
      <c r="B64" s="292">
        <v>4</v>
      </c>
      <c r="C64" s="293">
        <v>3</v>
      </c>
      <c r="F64" t="s">
        <v>61</v>
      </c>
      <c r="G64">
        <f t="shared" si="14"/>
        <v>24</v>
      </c>
      <c r="H64" s="287" t="str">
        <f t="shared" si="15"/>
        <v>&gt;99</v>
      </c>
      <c r="I64" s="287" t="str">
        <f t="shared" si="15"/>
        <v>&gt;81</v>
      </c>
      <c r="AL64" s="60"/>
      <c r="AM64" s="209"/>
      <c r="AN64" s="272"/>
      <c r="AO64" s="180">
        <v>62</v>
      </c>
      <c r="AP64" s="183">
        <v>28</v>
      </c>
      <c r="AQ64" s="272">
        <v>44</v>
      </c>
      <c r="AR64" s="180"/>
      <c r="AS64" s="191"/>
      <c r="AT64" s="272"/>
      <c r="AV64" s="89">
        <v>91</v>
      </c>
      <c r="AW64" s="181">
        <v>4</v>
      </c>
      <c r="AX64" s="58">
        <v>33</v>
      </c>
      <c r="CB64" s="89">
        <v>58</v>
      </c>
      <c r="CC64" s="207" t="s">
        <v>32</v>
      </c>
      <c r="CD64" s="203">
        <v>78</v>
      </c>
      <c r="CE64" s="242">
        <v>58</v>
      </c>
      <c r="CF64" s="189">
        <v>99</v>
      </c>
      <c r="CG64" s="21">
        <v>75</v>
      </c>
      <c r="CH64" s="242">
        <v>58</v>
      </c>
      <c r="CI64" s="189" t="s">
        <v>32</v>
      </c>
      <c r="CJ64" s="21">
        <v>78</v>
      </c>
      <c r="CL64" s="89">
        <v>58</v>
      </c>
      <c r="CM64" s="59">
        <v>61</v>
      </c>
      <c r="CN64" s="56">
        <v>53</v>
      </c>
      <c r="DT64" s="208"/>
      <c r="DU64" s="209"/>
      <c r="DV64" s="209"/>
      <c r="DW64" s="180">
        <v>74</v>
      </c>
      <c r="DX64" s="181">
        <v>46</v>
      </c>
      <c r="DY64" s="58">
        <v>49</v>
      </c>
      <c r="DZ64" s="191"/>
      <c r="EA64" s="191"/>
      <c r="EB64" s="192"/>
      <c r="ED64" s="89">
        <v>112</v>
      </c>
      <c r="EE64" s="181">
        <v>4</v>
      </c>
      <c r="EF64" s="58">
        <v>32</v>
      </c>
      <c r="FJ64" s="89"/>
      <c r="FK64" s="190"/>
      <c r="FL64" s="61"/>
      <c r="FM64" s="242"/>
      <c r="FN64" s="189"/>
      <c r="FO64" s="21"/>
      <c r="FP64" s="242">
        <v>58</v>
      </c>
      <c r="FQ64" s="189" t="s">
        <v>32</v>
      </c>
      <c r="FR64" s="21">
        <v>81</v>
      </c>
      <c r="FT64" s="89">
        <v>58</v>
      </c>
      <c r="FU64" s="181">
        <v>78</v>
      </c>
      <c r="FV64" s="58">
        <v>58</v>
      </c>
    </row>
    <row r="65" spans="1:178" ht="18" thickBot="1">
      <c r="A65" s="281">
        <v>6</v>
      </c>
      <c r="B65" s="288">
        <v>4</v>
      </c>
      <c r="C65" s="291">
        <v>3</v>
      </c>
      <c r="AL65" s="60"/>
      <c r="AM65" s="209"/>
      <c r="AN65" s="272"/>
      <c r="AO65" s="180">
        <v>63</v>
      </c>
      <c r="AP65" s="183">
        <v>30</v>
      </c>
      <c r="AQ65" s="272">
        <v>45</v>
      </c>
      <c r="AR65" s="180"/>
      <c r="AS65" s="191"/>
      <c r="AT65" s="272"/>
      <c r="AV65" s="89">
        <v>92</v>
      </c>
      <c r="AW65" s="181">
        <v>5</v>
      </c>
      <c r="AX65" s="58">
        <v>33</v>
      </c>
      <c r="CB65" s="151">
        <v>59</v>
      </c>
      <c r="CC65" s="273" t="s">
        <v>32</v>
      </c>
      <c r="CD65" s="206">
        <v>79</v>
      </c>
      <c r="CE65" s="149">
        <v>59</v>
      </c>
      <c r="CF65" s="68" t="s">
        <v>32</v>
      </c>
      <c r="CG65" s="69">
        <v>76</v>
      </c>
      <c r="CH65" s="149">
        <v>59</v>
      </c>
      <c r="CI65" s="68" t="s">
        <v>32</v>
      </c>
      <c r="CJ65" s="69">
        <v>79</v>
      </c>
      <c r="CL65" s="89">
        <v>59</v>
      </c>
      <c r="CM65" s="59">
        <v>63</v>
      </c>
      <c r="CN65" s="56">
        <v>53</v>
      </c>
      <c r="DT65" s="193"/>
      <c r="DU65" s="191"/>
      <c r="DV65" s="191"/>
      <c r="DW65" s="180">
        <v>75</v>
      </c>
      <c r="DX65" s="181">
        <v>48</v>
      </c>
      <c r="DY65" s="58">
        <v>50</v>
      </c>
      <c r="DZ65" s="191"/>
      <c r="EA65" s="191"/>
      <c r="EB65" s="192"/>
      <c r="ED65" s="89">
        <v>113</v>
      </c>
      <c r="EE65" s="181">
        <v>4</v>
      </c>
      <c r="EF65" s="58">
        <v>33</v>
      </c>
      <c r="FJ65" s="151"/>
      <c r="FK65" s="152"/>
      <c r="FL65" s="65"/>
      <c r="FM65" s="149"/>
      <c r="FN65" s="68"/>
      <c r="FO65" s="69"/>
      <c r="FP65" s="149">
        <v>59</v>
      </c>
      <c r="FQ65" s="68" t="s">
        <v>32</v>
      </c>
      <c r="FR65" s="69">
        <v>81</v>
      </c>
      <c r="FT65" s="91">
        <v>59</v>
      </c>
      <c r="FU65" s="94">
        <v>79</v>
      </c>
      <c r="FV65" s="96">
        <v>58</v>
      </c>
    </row>
    <row r="66" spans="1:178" ht="18" thickBot="1">
      <c r="A66" s="281">
        <v>7</v>
      </c>
      <c r="B66" s="290">
        <v>4</v>
      </c>
      <c r="C66" s="291">
        <v>3</v>
      </c>
      <c r="AL66" s="60"/>
      <c r="AM66" s="191"/>
      <c r="AN66" s="272"/>
      <c r="AO66" s="180">
        <v>64</v>
      </c>
      <c r="AP66" s="183">
        <v>33</v>
      </c>
      <c r="AQ66" s="272">
        <v>45</v>
      </c>
      <c r="AR66" s="180"/>
      <c r="AS66" s="191"/>
      <c r="AT66" s="272"/>
      <c r="AV66" s="89">
        <v>93</v>
      </c>
      <c r="AW66" s="94">
        <v>5</v>
      </c>
      <c r="AX66" s="96">
        <v>33</v>
      </c>
      <c r="CB66" s="89">
        <v>60</v>
      </c>
      <c r="CC66" s="207" t="s">
        <v>32</v>
      </c>
      <c r="CD66" s="203">
        <v>79</v>
      </c>
      <c r="CE66" s="242">
        <v>60</v>
      </c>
      <c r="CF66" s="189" t="s">
        <v>32</v>
      </c>
      <c r="CG66" s="21">
        <v>77</v>
      </c>
      <c r="CH66" s="242">
        <v>60</v>
      </c>
      <c r="CI66" s="189" t="s">
        <v>32</v>
      </c>
      <c r="CJ66" s="21">
        <v>79</v>
      </c>
      <c r="CL66" s="89">
        <v>60</v>
      </c>
      <c r="CM66" s="59">
        <v>64</v>
      </c>
      <c r="CN66" s="56">
        <v>54</v>
      </c>
      <c r="DT66" s="193"/>
      <c r="DU66" s="191"/>
      <c r="DV66" s="191"/>
      <c r="DW66" s="64">
        <v>76</v>
      </c>
      <c r="DX66" s="66">
        <v>51</v>
      </c>
      <c r="DY66" s="67">
        <v>50</v>
      </c>
      <c r="DZ66" s="191"/>
      <c r="EA66" s="191"/>
      <c r="EB66" s="192"/>
      <c r="ED66" s="91">
        <v>114</v>
      </c>
      <c r="EE66" s="94">
        <v>4</v>
      </c>
      <c r="EF66" s="96">
        <v>33</v>
      </c>
      <c r="FJ66" s="89"/>
      <c r="FK66" s="190"/>
      <c r="FL66" s="61"/>
      <c r="FM66" s="242"/>
      <c r="FN66" s="189"/>
      <c r="FO66" s="21"/>
      <c r="FP66" s="242">
        <v>60</v>
      </c>
      <c r="FQ66" s="189" t="s">
        <v>32</v>
      </c>
      <c r="FR66" s="21">
        <v>81</v>
      </c>
      <c r="FT66" s="89">
        <v>60</v>
      </c>
      <c r="FU66" s="181">
        <v>80</v>
      </c>
      <c r="FV66" s="58">
        <v>58</v>
      </c>
    </row>
    <row r="67" spans="1:178" ht="17">
      <c r="A67" s="281">
        <v>8</v>
      </c>
      <c r="B67" s="290">
        <v>4</v>
      </c>
      <c r="C67" s="291">
        <v>3</v>
      </c>
      <c r="D67" t="s">
        <v>95</v>
      </c>
      <c r="F67" s="284" t="s">
        <v>127</v>
      </c>
      <c r="AL67" s="60"/>
      <c r="AM67" s="191"/>
      <c r="AN67" s="272"/>
      <c r="AO67" s="180">
        <v>65</v>
      </c>
      <c r="AP67" s="183">
        <v>35</v>
      </c>
      <c r="AQ67" s="272">
        <v>46</v>
      </c>
      <c r="AR67" s="180"/>
      <c r="AS67" s="191"/>
      <c r="AT67" s="272"/>
      <c r="AV67" s="89">
        <v>94</v>
      </c>
      <c r="AW67" s="181">
        <v>5</v>
      </c>
      <c r="AX67" s="58">
        <v>33</v>
      </c>
      <c r="CB67" s="193"/>
      <c r="CC67" s="209"/>
      <c r="CD67" s="209"/>
      <c r="CE67" s="242">
        <v>61</v>
      </c>
      <c r="CF67" s="189" t="s">
        <v>32</v>
      </c>
      <c r="CG67" s="21">
        <v>78</v>
      </c>
      <c r="CH67" s="242">
        <v>61</v>
      </c>
      <c r="CI67" s="189" t="s">
        <v>32</v>
      </c>
      <c r="CJ67" s="21">
        <v>80</v>
      </c>
      <c r="CL67" s="89">
        <v>61</v>
      </c>
      <c r="CM67" s="59">
        <v>66</v>
      </c>
      <c r="CN67" s="56">
        <v>54</v>
      </c>
      <c r="DT67" s="193"/>
      <c r="DU67" s="191"/>
      <c r="DV67" s="191"/>
      <c r="DW67" s="180">
        <v>77</v>
      </c>
      <c r="DX67" s="181">
        <v>54</v>
      </c>
      <c r="DY67" s="58">
        <v>51</v>
      </c>
      <c r="DZ67" s="191"/>
      <c r="EA67" s="191"/>
      <c r="EB67" s="192"/>
      <c r="ED67" s="89">
        <v>115</v>
      </c>
      <c r="EE67" s="181">
        <v>5</v>
      </c>
      <c r="EF67" s="58">
        <v>33</v>
      </c>
      <c r="FJ67" s="193"/>
      <c r="FK67" s="191"/>
      <c r="FL67" s="191"/>
      <c r="FM67" s="242"/>
      <c r="FN67" s="189"/>
      <c r="FO67" s="21"/>
      <c r="FP67" s="242">
        <v>61</v>
      </c>
      <c r="FQ67" s="189" t="s">
        <v>172</v>
      </c>
      <c r="FR67" s="21" t="s">
        <v>174</v>
      </c>
      <c r="FT67" s="89">
        <v>61</v>
      </c>
      <c r="FU67" s="181">
        <v>81</v>
      </c>
      <c r="FV67" s="58">
        <v>59</v>
      </c>
    </row>
    <row r="68" spans="1:178" ht="17">
      <c r="A68" s="281">
        <v>9</v>
      </c>
      <c r="B68" s="290">
        <v>4</v>
      </c>
      <c r="C68" s="291">
        <v>3</v>
      </c>
      <c r="AL68" s="60"/>
      <c r="AM68" s="191"/>
      <c r="AN68" s="272"/>
      <c r="AO68" s="180">
        <v>66</v>
      </c>
      <c r="AP68" s="183">
        <v>38</v>
      </c>
      <c r="AQ68" s="272">
        <v>47</v>
      </c>
      <c r="AR68" s="180"/>
      <c r="AS68" s="191"/>
      <c r="AT68" s="272"/>
      <c r="AV68" s="89">
        <v>95</v>
      </c>
      <c r="AW68" s="181">
        <v>5</v>
      </c>
      <c r="AX68" s="58">
        <v>34</v>
      </c>
      <c r="CB68" s="193"/>
      <c r="CC68" s="191"/>
      <c r="CD68" s="191"/>
      <c r="CE68" s="242">
        <v>62</v>
      </c>
      <c r="CF68" s="189" t="s">
        <v>32</v>
      </c>
      <c r="CG68" s="21">
        <v>78</v>
      </c>
      <c r="CH68" s="242">
        <v>62</v>
      </c>
      <c r="CI68" s="189" t="s">
        <v>32</v>
      </c>
      <c r="CJ68" s="21">
        <v>80</v>
      </c>
      <c r="CL68" s="89">
        <v>62</v>
      </c>
      <c r="CM68" s="59">
        <v>68</v>
      </c>
      <c r="CN68" s="56">
        <v>55</v>
      </c>
      <c r="DT68" s="193"/>
      <c r="DU68" s="191"/>
      <c r="DV68" s="191"/>
      <c r="DW68" s="180">
        <v>78</v>
      </c>
      <c r="DX68" s="181">
        <v>56</v>
      </c>
      <c r="DY68" s="58">
        <v>52</v>
      </c>
      <c r="DZ68" s="191"/>
      <c r="EA68" s="191"/>
      <c r="EB68" s="192"/>
      <c r="ED68" s="89">
        <v>116</v>
      </c>
      <c r="EE68" s="181">
        <v>5</v>
      </c>
      <c r="EF68" s="58">
        <v>34</v>
      </c>
      <c r="FJ68" s="193"/>
      <c r="FK68" s="191"/>
      <c r="FL68" s="191"/>
      <c r="FM68" s="242"/>
      <c r="FN68" s="189"/>
      <c r="FO68" s="21"/>
      <c r="FP68" s="242"/>
      <c r="FQ68" s="189"/>
      <c r="FR68" s="21"/>
      <c r="FT68" s="89">
        <v>62</v>
      </c>
      <c r="FU68" s="181">
        <v>82</v>
      </c>
      <c r="FV68" s="58">
        <v>59</v>
      </c>
    </row>
    <row r="69" spans="1:178" ht="17">
      <c r="A69" s="281">
        <v>10</v>
      </c>
      <c r="B69" s="292">
        <v>4</v>
      </c>
      <c r="C69" s="293">
        <v>3</v>
      </c>
      <c r="F69" t="s">
        <v>146</v>
      </c>
      <c r="AL69" s="60"/>
      <c r="AM69" s="191"/>
      <c r="AN69" s="272"/>
      <c r="AO69" s="180">
        <v>67</v>
      </c>
      <c r="AP69" s="183">
        <v>41</v>
      </c>
      <c r="AQ69" s="272">
        <v>48</v>
      </c>
      <c r="AR69" s="180"/>
      <c r="AS69" s="191"/>
      <c r="AT69" s="272"/>
      <c r="AV69" s="89">
        <v>96</v>
      </c>
      <c r="AW69" s="181">
        <v>6</v>
      </c>
      <c r="AX69" s="58">
        <v>34</v>
      </c>
      <c r="CB69" s="193"/>
      <c r="CC69" s="191"/>
      <c r="CD69" s="191"/>
      <c r="CE69" s="242">
        <v>63</v>
      </c>
      <c r="CF69" s="189" t="s">
        <v>32</v>
      </c>
      <c r="CG69" s="21">
        <v>79</v>
      </c>
      <c r="CH69" s="242">
        <v>63</v>
      </c>
      <c r="CI69" s="189" t="s">
        <v>32</v>
      </c>
      <c r="CJ69" s="21">
        <v>81</v>
      </c>
      <c r="CL69" s="89">
        <v>63</v>
      </c>
      <c r="CM69" s="59">
        <v>69</v>
      </c>
      <c r="CN69" s="56">
        <v>55</v>
      </c>
      <c r="DT69" s="193"/>
      <c r="DU69" s="191"/>
      <c r="DV69" s="191"/>
      <c r="DW69" s="180">
        <v>79</v>
      </c>
      <c r="DX69" s="181">
        <v>58</v>
      </c>
      <c r="DY69" s="58">
        <v>52</v>
      </c>
      <c r="DZ69" s="191"/>
      <c r="EA69" s="191"/>
      <c r="EB69" s="192"/>
      <c r="ED69" s="89">
        <v>117</v>
      </c>
      <c r="EE69" s="181">
        <v>5</v>
      </c>
      <c r="EF69" s="58">
        <v>34</v>
      </c>
      <c r="FJ69" s="193"/>
      <c r="FK69" s="191"/>
      <c r="FL69" s="191"/>
      <c r="FM69" s="242"/>
      <c r="FN69" s="189"/>
      <c r="FO69" s="21"/>
      <c r="FP69" s="242"/>
      <c r="FQ69" s="189"/>
      <c r="FR69" s="21"/>
      <c r="FT69" s="89">
        <v>63</v>
      </c>
      <c r="FU69" s="181">
        <v>82</v>
      </c>
      <c r="FV69" s="58">
        <v>59</v>
      </c>
    </row>
    <row r="70" spans="1:178" ht="18" thickBot="1">
      <c r="A70" s="281">
        <v>11</v>
      </c>
      <c r="B70" s="288">
        <v>4</v>
      </c>
      <c r="C70" s="291">
        <v>3</v>
      </c>
      <c r="G70" t="s">
        <v>161</v>
      </c>
      <c r="H70" t="s">
        <v>137</v>
      </c>
      <c r="I70" t="s">
        <v>130</v>
      </c>
      <c r="AL70" s="60"/>
      <c r="AM70" s="191"/>
      <c r="AN70" s="272"/>
      <c r="AO70" s="180">
        <v>68</v>
      </c>
      <c r="AP70" s="183">
        <v>43</v>
      </c>
      <c r="AQ70" s="272">
        <v>48</v>
      </c>
      <c r="AR70" s="180"/>
      <c r="AS70" s="191"/>
      <c r="AT70" s="272"/>
      <c r="AV70" s="89">
        <v>97</v>
      </c>
      <c r="AW70" s="181">
        <v>6</v>
      </c>
      <c r="AX70" s="58">
        <v>34</v>
      </c>
      <c r="CB70" s="193"/>
      <c r="CC70" s="191"/>
      <c r="CD70" s="191"/>
      <c r="CE70" s="149">
        <v>64</v>
      </c>
      <c r="CF70" s="68" t="s">
        <v>32</v>
      </c>
      <c r="CG70" s="69">
        <v>79</v>
      </c>
      <c r="CH70" s="149">
        <v>64</v>
      </c>
      <c r="CI70" s="68" t="s">
        <v>32</v>
      </c>
      <c r="CJ70" s="69">
        <v>81</v>
      </c>
      <c r="CL70" s="89">
        <v>64</v>
      </c>
      <c r="CM70" s="59">
        <v>69</v>
      </c>
      <c r="CN70" s="56">
        <v>55</v>
      </c>
      <c r="DT70" s="193"/>
      <c r="DU70" s="191"/>
      <c r="DV70" s="191"/>
      <c r="DW70" s="180">
        <v>80</v>
      </c>
      <c r="DX70" s="181">
        <v>60</v>
      </c>
      <c r="DY70" s="58">
        <v>53</v>
      </c>
      <c r="DZ70" s="191"/>
      <c r="EA70" s="191"/>
      <c r="EB70" s="192"/>
      <c r="ED70" s="89">
        <v>118</v>
      </c>
      <c r="EE70" s="181">
        <v>5</v>
      </c>
      <c r="EF70" s="58">
        <v>34</v>
      </c>
      <c r="FJ70" s="193"/>
      <c r="FK70" s="191"/>
      <c r="FL70" s="191"/>
      <c r="FM70" s="149"/>
      <c r="FN70" s="68"/>
      <c r="FO70" s="69"/>
      <c r="FP70" s="149"/>
      <c r="FQ70" s="68"/>
      <c r="FR70" s="69"/>
      <c r="FT70" s="91">
        <v>64</v>
      </c>
      <c r="FU70" s="94">
        <v>84</v>
      </c>
      <c r="FV70" s="96">
        <v>60</v>
      </c>
    </row>
    <row r="71" spans="1:178" ht="18" thickBot="1">
      <c r="A71" s="281">
        <v>12</v>
      </c>
      <c r="B71" s="290">
        <v>4</v>
      </c>
      <c r="C71" s="291">
        <v>3</v>
      </c>
      <c r="F71" t="s">
        <v>138</v>
      </c>
      <c r="G71">
        <f>COUNTIF(C60:C67,4)</f>
        <v>0</v>
      </c>
      <c r="H71">
        <f>COUNTIF(C60:C67,3)</f>
        <v>8</v>
      </c>
      <c r="I71" s="287" t="str">
        <f>(G71+H71) &amp; "/8"</f>
        <v>8/8</v>
      </c>
      <c r="AL71" s="60"/>
      <c r="AM71" s="191"/>
      <c r="AN71" s="272"/>
      <c r="AO71" s="180">
        <v>69</v>
      </c>
      <c r="AP71" s="183">
        <v>47</v>
      </c>
      <c r="AQ71" s="272">
        <v>49</v>
      </c>
      <c r="AR71" s="180"/>
      <c r="AS71" s="191"/>
      <c r="AT71" s="272"/>
      <c r="AV71" s="89">
        <v>98</v>
      </c>
      <c r="AW71" s="94">
        <v>6</v>
      </c>
      <c r="AX71" s="96">
        <v>35</v>
      </c>
      <c r="CB71" s="193"/>
      <c r="CC71" s="191"/>
      <c r="CD71" s="191"/>
      <c r="CE71" s="242">
        <v>65</v>
      </c>
      <c r="CF71" s="189" t="s">
        <v>32</v>
      </c>
      <c r="CG71" s="21">
        <v>79</v>
      </c>
      <c r="CH71" s="242">
        <v>65</v>
      </c>
      <c r="CI71" s="189" t="s">
        <v>32</v>
      </c>
      <c r="CJ71" s="21">
        <v>81</v>
      </c>
      <c r="CL71" s="89">
        <v>65</v>
      </c>
      <c r="CM71" s="59">
        <v>70</v>
      </c>
      <c r="CN71" s="56">
        <v>55</v>
      </c>
      <c r="DT71" s="193"/>
      <c r="DU71" s="191"/>
      <c r="DV71" s="191"/>
      <c r="DW71" s="64">
        <v>81</v>
      </c>
      <c r="DX71" s="66">
        <v>63</v>
      </c>
      <c r="DY71" s="67">
        <v>53</v>
      </c>
      <c r="DZ71" s="191"/>
      <c r="EA71" s="191"/>
      <c r="EB71" s="192"/>
      <c r="ED71" s="91">
        <v>119</v>
      </c>
      <c r="EE71" s="94">
        <v>5</v>
      </c>
      <c r="EF71" s="96">
        <v>34</v>
      </c>
      <c r="FJ71" s="193"/>
      <c r="FK71" s="191"/>
      <c r="FL71" s="191"/>
      <c r="FM71" s="242"/>
      <c r="FN71" s="189"/>
      <c r="FO71" s="21"/>
      <c r="FP71" s="242"/>
      <c r="FQ71" s="189"/>
      <c r="FR71" s="21"/>
      <c r="FT71" s="89">
        <v>65</v>
      </c>
      <c r="FU71" s="181">
        <v>85</v>
      </c>
      <c r="FV71" s="58">
        <v>60</v>
      </c>
    </row>
    <row r="72" spans="1:178" ht="17">
      <c r="A72" s="281">
        <v>13</v>
      </c>
      <c r="B72" s="290">
        <v>4</v>
      </c>
      <c r="C72" s="291">
        <v>3</v>
      </c>
      <c r="F72" t="s">
        <v>139</v>
      </c>
      <c r="G72">
        <f>COUNTIF(C68:C74,4)</f>
        <v>0</v>
      </c>
      <c r="H72">
        <f>COUNTIF(C68:C74,3)</f>
        <v>7</v>
      </c>
      <c r="I72" s="287" t="str">
        <f>(G72+H72) &amp; "/7"</f>
        <v>7/7</v>
      </c>
      <c r="AL72" s="60"/>
      <c r="AM72" s="191"/>
      <c r="AN72" s="272"/>
      <c r="AO72" s="180">
        <v>70</v>
      </c>
      <c r="AP72" s="183">
        <v>50</v>
      </c>
      <c r="AQ72" s="272">
        <v>50</v>
      </c>
      <c r="AR72" s="180"/>
      <c r="AS72" s="191"/>
      <c r="AT72" s="272"/>
      <c r="AV72" s="89">
        <v>99</v>
      </c>
      <c r="AW72" s="181">
        <v>6</v>
      </c>
      <c r="AX72" s="58">
        <v>35</v>
      </c>
      <c r="CB72" s="193"/>
      <c r="CC72" s="191"/>
      <c r="CD72" s="191"/>
      <c r="CE72" s="242">
        <v>66</v>
      </c>
      <c r="CF72" s="189" t="s">
        <v>32</v>
      </c>
      <c r="CG72" s="21">
        <v>80</v>
      </c>
      <c r="CH72" s="242">
        <v>66</v>
      </c>
      <c r="CI72" s="189" t="s">
        <v>172</v>
      </c>
      <c r="CJ72" s="192" t="s">
        <v>174</v>
      </c>
      <c r="CL72" s="89">
        <v>66</v>
      </c>
      <c r="CM72" s="59">
        <v>71</v>
      </c>
      <c r="CN72" s="56">
        <v>56</v>
      </c>
      <c r="DT72" s="193"/>
      <c r="DU72" s="191"/>
      <c r="DV72" s="191"/>
      <c r="DW72" s="180">
        <v>82</v>
      </c>
      <c r="DX72" s="181">
        <v>65</v>
      </c>
      <c r="DY72" s="58">
        <v>54</v>
      </c>
      <c r="DZ72" s="191"/>
      <c r="EA72" s="191"/>
      <c r="EB72" s="192"/>
      <c r="ED72" s="89">
        <v>120</v>
      </c>
      <c r="EE72" s="181">
        <v>5</v>
      </c>
      <c r="EF72" s="58">
        <v>34</v>
      </c>
      <c r="FJ72" s="193"/>
      <c r="FK72" s="191"/>
      <c r="FL72" s="191"/>
      <c r="FM72" s="242"/>
      <c r="FN72" s="189"/>
      <c r="FO72" s="21"/>
      <c r="FP72" s="191"/>
      <c r="FQ72" s="191"/>
      <c r="FR72" s="192"/>
      <c r="FT72" s="89">
        <v>66</v>
      </c>
      <c r="FU72" s="181">
        <v>86</v>
      </c>
      <c r="FV72" s="58">
        <v>61</v>
      </c>
    </row>
    <row r="73" spans="1:178" ht="17">
      <c r="A73" s="281">
        <v>14</v>
      </c>
      <c r="B73" s="290">
        <v>4</v>
      </c>
      <c r="C73" s="291">
        <v>3</v>
      </c>
      <c r="F73" t="s">
        <v>140</v>
      </c>
      <c r="G73">
        <f>COUNTIF(C75:C84,4)</f>
        <v>0</v>
      </c>
      <c r="H73">
        <f>COUNTIF(C75:C84,3)</f>
        <v>10</v>
      </c>
      <c r="I73" s="287" t="str">
        <f>(G73+H73) &amp; "/10"</f>
        <v>10/10</v>
      </c>
      <c r="AL73" s="60"/>
      <c r="AM73" s="191"/>
      <c r="AN73" s="272"/>
      <c r="AO73" s="180">
        <v>71</v>
      </c>
      <c r="AP73" s="183">
        <v>53</v>
      </c>
      <c r="AQ73" s="272">
        <v>51</v>
      </c>
      <c r="AR73" s="180"/>
      <c r="AS73" s="191"/>
      <c r="AT73" s="272"/>
      <c r="AV73" s="89">
        <v>100</v>
      </c>
      <c r="AW73" s="181">
        <v>6</v>
      </c>
      <c r="AX73" s="58">
        <v>35</v>
      </c>
      <c r="CB73" s="193"/>
      <c r="CC73" s="191"/>
      <c r="CD73" s="191"/>
      <c r="CE73" s="242">
        <v>67</v>
      </c>
      <c r="CF73" s="189" t="s">
        <v>32</v>
      </c>
      <c r="CG73" s="21">
        <v>80</v>
      </c>
      <c r="CH73" s="191"/>
      <c r="CI73" s="191"/>
      <c r="CJ73" s="192"/>
      <c r="CL73" s="89">
        <v>67</v>
      </c>
      <c r="CM73" s="59">
        <v>72</v>
      </c>
      <c r="CN73" s="56">
        <v>56</v>
      </c>
      <c r="DT73" s="193"/>
      <c r="DU73" s="191"/>
      <c r="DV73" s="191"/>
      <c r="DW73" s="180">
        <v>83</v>
      </c>
      <c r="DX73" s="181">
        <v>67</v>
      </c>
      <c r="DY73" s="58">
        <v>54</v>
      </c>
      <c r="DZ73" s="191"/>
      <c r="EA73" s="191"/>
      <c r="EB73" s="192"/>
      <c r="ED73" s="89">
        <v>121</v>
      </c>
      <c r="EE73" s="181">
        <v>6</v>
      </c>
      <c r="EF73" s="58">
        <v>34</v>
      </c>
      <c r="FJ73" s="193"/>
      <c r="FK73" s="191"/>
      <c r="FL73" s="191"/>
      <c r="FM73" s="242"/>
      <c r="FN73" s="189"/>
      <c r="FO73" s="21"/>
      <c r="FP73" s="191"/>
      <c r="FQ73" s="191"/>
      <c r="FR73" s="192"/>
      <c r="FT73" s="89">
        <v>67</v>
      </c>
      <c r="FU73" s="181">
        <v>86</v>
      </c>
      <c r="FV73" s="58">
        <v>61</v>
      </c>
    </row>
    <row r="74" spans="1:178" ht="17">
      <c r="A74" s="281">
        <v>15</v>
      </c>
      <c r="B74" s="292">
        <v>4</v>
      </c>
      <c r="C74" s="293">
        <v>3</v>
      </c>
      <c r="D74" t="s">
        <v>96</v>
      </c>
      <c r="F74" t="s">
        <v>141</v>
      </c>
      <c r="G74">
        <f>COUNTIF(C85:C93,4)</f>
        <v>0</v>
      </c>
      <c r="H74">
        <f>COUNTIF(C85:C93,3)</f>
        <v>9</v>
      </c>
      <c r="I74" s="287" t="str">
        <f>(G74+H74) &amp; "/9"</f>
        <v>9/9</v>
      </c>
      <c r="AL74" s="60"/>
      <c r="AM74" s="191"/>
      <c r="AN74" s="272"/>
      <c r="AO74" s="180">
        <v>72</v>
      </c>
      <c r="AP74" s="183">
        <v>55</v>
      </c>
      <c r="AQ74" s="272">
        <v>51</v>
      </c>
      <c r="AR74" s="180"/>
      <c r="AS74" s="191"/>
      <c r="AT74" s="272"/>
      <c r="AV74" s="89">
        <v>101</v>
      </c>
      <c r="AW74" s="181">
        <v>7</v>
      </c>
      <c r="AX74" s="58">
        <v>35</v>
      </c>
      <c r="CB74" s="193"/>
      <c r="CC74" s="191"/>
      <c r="CD74" s="191"/>
      <c r="CE74" s="242">
        <v>68</v>
      </c>
      <c r="CF74" s="189" t="s">
        <v>32</v>
      </c>
      <c r="CG74" s="21">
        <v>80</v>
      </c>
      <c r="CH74" s="191"/>
      <c r="CI74" s="191"/>
      <c r="CJ74" s="192"/>
      <c r="CL74" s="89">
        <v>68</v>
      </c>
      <c r="CM74" s="59">
        <v>73</v>
      </c>
      <c r="CN74" s="56">
        <v>56</v>
      </c>
      <c r="DT74" s="193"/>
      <c r="DU74" s="191"/>
      <c r="DV74" s="191"/>
      <c r="DW74" s="180">
        <v>84</v>
      </c>
      <c r="DX74" s="181">
        <v>69</v>
      </c>
      <c r="DY74" s="58">
        <v>55</v>
      </c>
      <c r="DZ74" s="191"/>
      <c r="EA74" s="191"/>
      <c r="EB74" s="192"/>
      <c r="ED74" s="89">
        <v>122</v>
      </c>
      <c r="EE74" s="181">
        <v>7</v>
      </c>
      <c r="EF74" s="58">
        <v>35</v>
      </c>
      <c r="FJ74" s="193"/>
      <c r="FK74" s="191"/>
      <c r="FL74" s="191"/>
      <c r="FM74" s="242"/>
      <c r="FN74" s="189"/>
      <c r="FO74" s="21"/>
      <c r="FP74" s="191"/>
      <c r="FQ74" s="191"/>
      <c r="FR74" s="192"/>
      <c r="FT74" s="89">
        <v>68</v>
      </c>
      <c r="FU74" s="181">
        <v>87</v>
      </c>
      <c r="FV74" s="58">
        <v>61</v>
      </c>
    </row>
    <row r="75" spans="1:178" ht="18" thickBot="1">
      <c r="A75" s="281">
        <v>16</v>
      </c>
      <c r="B75" s="288">
        <v>4</v>
      </c>
      <c r="C75" s="291">
        <v>3</v>
      </c>
      <c r="F75" t="s">
        <v>142</v>
      </c>
      <c r="G75">
        <f>COUNTIF(C94:C99,4)</f>
        <v>0</v>
      </c>
      <c r="H75">
        <f>COUNTIF(C94:C99,3)</f>
        <v>6</v>
      </c>
      <c r="I75" s="287" t="str">
        <f>(G75+H75) &amp; "/6"</f>
        <v>6/6</v>
      </c>
      <c r="AL75" s="60"/>
      <c r="AM75" s="191"/>
      <c r="AN75" s="272"/>
      <c r="AO75" s="180">
        <v>73</v>
      </c>
      <c r="AP75" s="183">
        <v>57</v>
      </c>
      <c r="AQ75" s="272">
        <v>52</v>
      </c>
      <c r="AR75" s="180"/>
      <c r="AS75" s="191"/>
      <c r="AT75" s="272"/>
      <c r="AV75" s="89">
        <v>102</v>
      </c>
      <c r="AW75" s="181">
        <v>7</v>
      </c>
      <c r="AX75" s="58">
        <v>35</v>
      </c>
      <c r="CB75" s="193"/>
      <c r="CC75" s="191"/>
      <c r="CD75" s="191"/>
      <c r="CE75" s="149">
        <v>69</v>
      </c>
      <c r="CF75" s="68" t="s">
        <v>32</v>
      </c>
      <c r="CG75" s="69">
        <v>81</v>
      </c>
      <c r="CH75" s="191"/>
      <c r="CI75" s="191"/>
      <c r="CJ75" s="192"/>
      <c r="CL75" s="89">
        <v>69</v>
      </c>
      <c r="CM75" s="59">
        <v>74</v>
      </c>
      <c r="CN75" s="56">
        <v>57</v>
      </c>
      <c r="DT75" s="193"/>
      <c r="DU75" s="191"/>
      <c r="DV75" s="191"/>
      <c r="DW75" s="180">
        <v>85</v>
      </c>
      <c r="DX75" s="181">
        <v>72</v>
      </c>
      <c r="DY75" s="58">
        <v>56</v>
      </c>
      <c r="DZ75" s="191"/>
      <c r="EA75" s="191"/>
      <c r="EB75" s="192"/>
      <c r="ED75" s="89">
        <v>123</v>
      </c>
      <c r="EE75" s="181">
        <v>7</v>
      </c>
      <c r="EF75" s="58">
        <v>35</v>
      </c>
      <c r="FJ75" s="193"/>
      <c r="FK75" s="191"/>
      <c r="FL75" s="191"/>
      <c r="FM75" s="149"/>
      <c r="FN75" s="68"/>
      <c r="FO75" s="69"/>
      <c r="FP75" s="191"/>
      <c r="FQ75" s="191"/>
      <c r="FR75" s="192"/>
      <c r="FT75" s="91">
        <v>69</v>
      </c>
      <c r="FU75" s="94">
        <v>88</v>
      </c>
      <c r="FV75" s="96">
        <v>62</v>
      </c>
    </row>
    <row r="76" spans="1:178" ht="18" thickBot="1">
      <c r="A76" s="281">
        <v>17</v>
      </c>
      <c r="B76" s="290">
        <v>4</v>
      </c>
      <c r="C76" s="291">
        <v>3</v>
      </c>
      <c r="F76" t="s">
        <v>143</v>
      </c>
      <c r="G76">
        <f>COUNTIF(C100:C107,4)</f>
        <v>0</v>
      </c>
      <c r="H76">
        <f>COUNTIF(C100:C107,3)</f>
        <v>8</v>
      </c>
      <c r="I76" s="287" t="str">
        <f t="shared" ref="I76" si="16">(G76+H76) &amp; "/8"</f>
        <v>8/8</v>
      </c>
      <c r="AL76" s="60"/>
      <c r="AM76" s="191"/>
      <c r="AN76" s="272"/>
      <c r="AO76" s="180">
        <v>74</v>
      </c>
      <c r="AP76" s="183">
        <v>60</v>
      </c>
      <c r="AQ76" s="272">
        <v>52</v>
      </c>
      <c r="AR76" s="180"/>
      <c r="AS76" s="191"/>
      <c r="AT76" s="272"/>
      <c r="AV76" s="89">
        <v>103</v>
      </c>
      <c r="AW76" s="94">
        <v>7</v>
      </c>
      <c r="AX76" s="96">
        <v>35</v>
      </c>
      <c r="CB76" s="193"/>
      <c r="CC76" s="191"/>
      <c r="CD76" s="191"/>
      <c r="CE76" s="242">
        <v>70</v>
      </c>
      <c r="CF76" s="189" t="s">
        <v>32</v>
      </c>
      <c r="CG76" s="21">
        <v>81</v>
      </c>
      <c r="CH76" s="191"/>
      <c r="CI76" s="191"/>
      <c r="CJ76" s="192"/>
      <c r="CL76" s="89">
        <v>70</v>
      </c>
      <c r="CM76" s="59">
        <v>75</v>
      </c>
      <c r="CN76" s="56">
        <v>57</v>
      </c>
      <c r="DT76" s="193"/>
      <c r="DU76" s="191"/>
      <c r="DV76" s="191"/>
      <c r="DW76" s="64">
        <v>86</v>
      </c>
      <c r="DX76" s="66">
        <v>74</v>
      </c>
      <c r="DY76" s="67">
        <v>57</v>
      </c>
      <c r="DZ76" s="191"/>
      <c r="EA76" s="191"/>
      <c r="EB76" s="192"/>
      <c r="ED76" s="91">
        <v>124</v>
      </c>
      <c r="EE76" s="94">
        <v>7</v>
      </c>
      <c r="EF76" s="96">
        <v>35</v>
      </c>
      <c r="FJ76" s="193"/>
      <c r="FK76" s="191"/>
      <c r="FL76" s="191"/>
      <c r="FM76" s="242"/>
      <c r="FN76" s="189"/>
      <c r="FO76" s="21"/>
      <c r="FP76" s="191"/>
      <c r="FQ76" s="191"/>
      <c r="FR76" s="192"/>
      <c r="FT76" s="89">
        <v>70</v>
      </c>
      <c r="FU76" s="181">
        <v>88</v>
      </c>
      <c r="FV76" s="58">
        <v>62</v>
      </c>
    </row>
    <row r="77" spans="1:178" ht="18" thickBot="1">
      <c r="A77" s="281">
        <v>18</v>
      </c>
      <c r="B77" s="290">
        <v>4</v>
      </c>
      <c r="C77" s="291">
        <v>3</v>
      </c>
      <c r="F77" s="1" t="s">
        <v>144</v>
      </c>
      <c r="G77">
        <f>COUNTIF(C108:C114,4)</f>
        <v>0</v>
      </c>
      <c r="H77">
        <f>COUNTIF(C108:C114,3)</f>
        <v>7</v>
      </c>
      <c r="I77" s="287" t="str">
        <f>(G77+H77) &amp; "/7"</f>
        <v>7/7</v>
      </c>
      <c r="AL77" s="60"/>
      <c r="AM77" s="191"/>
      <c r="AN77" s="272"/>
      <c r="AO77" s="180">
        <v>75</v>
      </c>
      <c r="AP77" s="183">
        <v>62</v>
      </c>
      <c r="AQ77" s="272">
        <v>53</v>
      </c>
      <c r="AR77" s="180"/>
      <c r="AS77" s="191"/>
      <c r="AT77" s="272"/>
      <c r="AV77" s="89">
        <v>104</v>
      </c>
      <c r="AW77" s="181">
        <v>8</v>
      </c>
      <c r="AX77" s="58">
        <v>36</v>
      </c>
      <c r="CB77" s="194"/>
      <c r="CC77" s="195"/>
      <c r="CD77" s="195"/>
      <c r="CE77" s="99">
        <v>71</v>
      </c>
      <c r="CF77" s="75" t="s">
        <v>32</v>
      </c>
      <c r="CG77" s="213">
        <v>81</v>
      </c>
      <c r="CH77" s="195"/>
      <c r="CI77" s="195"/>
      <c r="CJ77" s="196"/>
      <c r="CL77" s="89">
        <v>71</v>
      </c>
      <c r="CM77" s="59">
        <v>76</v>
      </c>
      <c r="CN77" s="56">
        <v>57</v>
      </c>
      <c r="DT77" s="193"/>
      <c r="DU77" s="191"/>
      <c r="DV77" s="191"/>
      <c r="DW77" s="180">
        <v>87</v>
      </c>
      <c r="DX77" s="181">
        <v>77</v>
      </c>
      <c r="DY77" s="58">
        <v>57</v>
      </c>
      <c r="DZ77" s="191"/>
      <c r="EA77" s="191"/>
      <c r="EB77" s="192"/>
      <c r="ED77" s="89">
        <v>125</v>
      </c>
      <c r="EE77" s="181">
        <v>7</v>
      </c>
      <c r="EF77" s="58">
        <v>35</v>
      </c>
      <c r="FJ77" s="194"/>
      <c r="FK77" s="195"/>
      <c r="FL77" s="195"/>
      <c r="FM77" s="99"/>
      <c r="FN77" s="75"/>
      <c r="FO77" s="213"/>
      <c r="FP77" s="195"/>
      <c r="FQ77" s="195"/>
      <c r="FR77" s="196"/>
      <c r="FT77" s="89">
        <v>71</v>
      </c>
      <c r="FU77" s="181">
        <v>89</v>
      </c>
      <c r="FV77" s="58">
        <v>62</v>
      </c>
    </row>
    <row r="78" spans="1:178" ht="17">
      <c r="A78" s="281">
        <v>19</v>
      </c>
      <c r="B78" s="290">
        <v>4</v>
      </c>
      <c r="C78" s="291">
        <v>3</v>
      </c>
      <c r="AL78" s="60"/>
      <c r="AM78" s="191"/>
      <c r="AN78" s="272"/>
      <c r="AO78" s="180">
        <v>76</v>
      </c>
      <c r="AP78" s="183">
        <v>64</v>
      </c>
      <c r="AQ78" s="272">
        <v>54</v>
      </c>
      <c r="AR78" s="180"/>
      <c r="AS78" s="191"/>
      <c r="AT78" s="272"/>
      <c r="AV78" s="89">
        <v>105</v>
      </c>
      <c r="AW78" s="181">
        <v>8</v>
      </c>
      <c r="AX78" s="58">
        <v>36</v>
      </c>
      <c r="CE78" s="242">
        <v>72</v>
      </c>
      <c r="CF78" s="189" t="s">
        <v>172</v>
      </c>
      <c r="CG78" t="s">
        <v>174</v>
      </c>
      <c r="CL78" s="89">
        <v>72</v>
      </c>
      <c r="CM78" s="59">
        <v>77</v>
      </c>
      <c r="CN78" s="56">
        <v>57</v>
      </c>
      <c r="DT78" s="193"/>
      <c r="DU78" s="191"/>
      <c r="DV78" s="191"/>
      <c r="DW78" s="180">
        <v>88</v>
      </c>
      <c r="DX78" s="181">
        <v>79</v>
      </c>
      <c r="DY78" s="58">
        <v>58</v>
      </c>
      <c r="DZ78" s="191"/>
      <c r="EA78" s="191"/>
      <c r="EB78" s="192"/>
      <c r="ED78" s="89">
        <v>126</v>
      </c>
      <c r="EE78" s="181">
        <v>8</v>
      </c>
      <c r="EF78" s="58">
        <v>36</v>
      </c>
      <c r="FT78" s="89">
        <v>72</v>
      </c>
      <c r="FU78" s="181">
        <v>89</v>
      </c>
      <c r="FV78" s="58">
        <v>62</v>
      </c>
    </row>
    <row r="79" spans="1:178" ht="16">
      <c r="A79" s="281">
        <v>20</v>
      </c>
      <c r="B79" s="292">
        <v>4</v>
      </c>
      <c r="C79" s="293">
        <v>3</v>
      </c>
      <c r="AL79" s="60"/>
      <c r="AM79" s="191"/>
      <c r="AN79" s="272"/>
      <c r="AO79" s="180">
        <v>77</v>
      </c>
      <c r="AP79" s="183">
        <v>66</v>
      </c>
      <c r="AQ79" s="272">
        <v>54</v>
      </c>
      <c r="AR79" s="180"/>
      <c r="AS79" s="191"/>
      <c r="AT79" s="272"/>
      <c r="AV79" s="89">
        <v>106</v>
      </c>
      <c r="AW79" s="181">
        <v>8</v>
      </c>
      <c r="AX79" s="58">
        <v>36</v>
      </c>
      <c r="CL79" s="89">
        <v>73</v>
      </c>
      <c r="CM79" s="59">
        <v>78</v>
      </c>
      <c r="CN79" s="56">
        <v>58</v>
      </c>
      <c r="DT79" s="193"/>
      <c r="DU79" s="191"/>
      <c r="DV79" s="191"/>
      <c r="DW79" s="180">
        <v>89</v>
      </c>
      <c r="DX79" s="181">
        <v>82</v>
      </c>
      <c r="DY79" s="58">
        <v>59</v>
      </c>
      <c r="DZ79" s="191"/>
      <c r="EA79" s="191"/>
      <c r="EB79" s="192"/>
      <c r="ED79" s="89">
        <v>127</v>
      </c>
      <c r="EE79" s="181">
        <v>8</v>
      </c>
      <c r="EF79" s="58">
        <v>36</v>
      </c>
      <c r="FT79" s="89">
        <v>73</v>
      </c>
      <c r="FU79" s="181">
        <v>89</v>
      </c>
      <c r="FV79" s="58">
        <v>62</v>
      </c>
    </row>
    <row r="80" spans="1:178" ht="17" thickBot="1">
      <c r="A80" s="281">
        <v>21</v>
      </c>
      <c r="B80" s="288">
        <v>4</v>
      </c>
      <c r="C80" s="291">
        <v>3</v>
      </c>
      <c r="AL80" s="60"/>
      <c r="AM80" s="191"/>
      <c r="AN80" s="272"/>
      <c r="AO80" s="180">
        <v>78</v>
      </c>
      <c r="AP80" s="183">
        <v>67</v>
      </c>
      <c r="AQ80" s="272">
        <v>54</v>
      </c>
      <c r="AR80" s="180"/>
      <c r="AS80" s="191"/>
      <c r="AT80" s="272"/>
      <c r="AV80" s="89">
        <v>107</v>
      </c>
      <c r="AW80" s="181">
        <v>8</v>
      </c>
      <c r="AX80" s="58">
        <v>36</v>
      </c>
      <c r="CL80" s="89">
        <v>74</v>
      </c>
      <c r="CM80" s="59">
        <v>78</v>
      </c>
      <c r="CN80" s="56">
        <v>58</v>
      </c>
      <c r="DT80" s="193"/>
      <c r="DU80" s="191"/>
      <c r="DV80" s="191"/>
      <c r="DW80" s="180">
        <v>90</v>
      </c>
      <c r="DX80" s="181">
        <v>84</v>
      </c>
      <c r="DY80" s="58">
        <v>60</v>
      </c>
      <c r="DZ80" s="191"/>
      <c r="EA80" s="191"/>
      <c r="EB80" s="192"/>
      <c r="ED80" s="89">
        <v>128</v>
      </c>
      <c r="EE80" s="181">
        <v>8</v>
      </c>
      <c r="EF80" s="58">
        <v>36</v>
      </c>
      <c r="FT80" s="91">
        <v>74</v>
      </c>
      <c r="FU80" s="94">
        <v>90</v>
      </c>
      <c r="FV80" s="96">
        <v>63</v>
      </c>
    </row>
    <row r="81" spans="1:178" ht="17" thickBot="1">
      <c r="A81" s="281">
        <v>22</v>
      </c>
      <c r="B81" s="290">
        <v>4</v>
      </c>
      <c r="C81" s="291">
        <v>3</v>
      </c>
      <c r="AL81" s="60"/>
      <c r="AM81" s="191"/>
      <c r="AN81" s="272"/>
      <c r="AO81" s="180">
        <v>79</v>
      </c>
      <c r="AP81" s="183">
        <v>69</v>
      </c>
      <c r="AQ81" s="272">
        <v>55</v>
      </c>
      <c r="AR81" s="180"/>
      <c r="AS81" s="191"/>
      <c r="AT81" s="272"/>
      <c r="AV81" s="89">
        <v>108</v>
      </c>
      <c r="AW81" s="94">
        <v>9</v>
      </c>
      <c r="AX81" s="96">
        <v>36</v>
      </c>
      <c r="CL81" s="89">
        <v>75</v>
      </c>
      <c r="CM81" s="59">
        <v>79</v>
      </c>
      <c r="CN81" s="56">
        <v>58</v>
      </c>
      <c r="DT81" s="193"/>
      <c r="DU81" s="191"/>
      <c r="DV81" s="191"/>
      <c r="DW81" s="64">
        <v>91</v>
      </c>
      <c r="DX81" s="66">
        <v>87</v>
      </c>
      <c r="DY81" s="67">
        <v>61</v>
      </c>
      <c r="DZ81" s="191"/>
      <c r="EA81" s="191"/>
      <c r="EB81" s="192"/>
      <c r="ED81" s="91">
        <v>129</v>
      </c>
      <c r="EE81" s="94">
        <v>9</v>
      </c>
      <c r="EF81" s="96">
        <v>36</v>
      </c>
      <c r="FT81" s="89">
        <v>75</v>
      </c>
      <c r="FU81" s="181">
        <v>91</v>
      </c>
      <c r="FV81" s="58">
        <v>63</v>
      </c>
    </row>
    <row r="82" spans="1:178" ht="16">
      <c r="A82" s="281">
        <v>23</v>
      </c>
      <c r="B82" s="290">
        <v>4</v>
      </c>
      <c r="C82" s="291">
        <v>3</v>
      </c>
      <c r="AL82" s="60"/>
      <c r="AM82" s="191"/>
      <c r="AN82" s="272"/>
      <c r="AO82" s="180">
        <v>80</v>
      </c>
      <c r="AP82" s="183">
        <v>71</v>
      </c>
      <c r="AQ82" s="272">
        <v>55</v>
      </c>
      <c r="AR82" s="180"/>
      <c r="AS82" s="191"/>
      <c r="AT82" s="272"/>
      <c r="AV82" s="89">
        <v>109</v>
      </c>
      <c r="AW82" s="181">
        <v>9</v>
      </c>
      <c r="AX82" s="58">
        <v>36</v>
      </c>
      <c r="CL82" s="89">
        <v>76</v>
      </c>
      <c r="CM82" s="59">
        <v>80</v>
      </c>
      <c r="CN82" s="56">
        <v>58</v>
      </c>
      <c r="DT82" s="193"/>
      <c r="DU82" s="191"/>
      <c r="DV82" s="191"/>
      <c r="DW82" s="180">
        <v>92</v>
      </c>
      <c r="DX82" s="181">
        <v>91</v>
      </c>
      <c r="DY82" s="58">
        <v>63</v>
      </c>
      <c r="DZ82" s="191"/>
      <c r="EA82" s="191"/>
      <c r="EB82" s="192"/>
      <c r="ED82" s="89">
        <v>130</v>
      </c>
      <c r="EE82" s="181">
        <v>9</v>
      </c>
      <c r="EF82" s="58">
        <v>37</v>
      </c>
      <c r="FT82" s="89">
        <v>76</v>
      </c>
      <c r="FU82" s="181">
        <v>91</v>
      </c>
      <c r="FV82" s="58">
        <v>64</v>
      </c>
    </row>
    <row r="83" spans="1:178" ht="16">
      <c r="A83" s="281">
        <v>24</v>
      </c>
      <c r="B83" s="290">
        <v>4</v>
      </c>
      <c r="C83" s="291">
        <v>3</v>
      </c>
      <c r="AL83" s="60"/>
      <c r="AM83" s="191"/>
      <c r="AN83" s="272"/>
      <c r="AO83" s="180">
        <v>81</v>
      </c>
      <c r="AP83" s="183">
        <v>72</v>
      </c>
      <c r="AQ83" s="272">
        <v>56</v>
      </c>
      <c r="AR83" s="180"/>
      <c r="AS83" s="191"/>
      <c r="AT83" s="272"/>
      <c r="AV83" s="89">
        <v>110</v>
      </c>
      <c r="AW83" s="181">
        <v>9</v>
      </c>
      <c r="AX83" s="58">
        <v>37</v>
      </c>
      <c r="CL83" s="89">
        <v>77</v>
      </c>
      <c r="CM83" s="59">
        <v>80</v>
      </c>
      <c r="CN83" s="56">
        <v>59</v>
      </c>
      <c r="DT83" s="193"/>
      <c r="DU83" s="191"/>
      <c r="DV83" s="191"/>
      <c r="DW83" s="180">
        <v>93</v>
      </c>
      <c r="DX83" s="181">
        <v>93</v>
      </c>
      <c r="DY83" s="58">
        <v>65</v>
      </c>
      <c r="DZ83" s="191"/>
      <c r="EA83" s="191"/>
      <c r="EB83" s="192"/>
      <c r="ED83" s="89">
        <v>131</v>
      </c>
      <c r="EE83" s="181">
        <v>10</v>
      </c>
      <c r="EF83" s="58">
        <v>37</v>
      </c>
      <c r="FT83" s="89">
        <v>77</v>
      </c>
      <c r="FU83" s="181">
        <v>92</v>
      </c>
      <c r="FV83" s="58">
        <v>64</v>
      </c>
    </row>
    <row r="84" spans="1:178" ht="16">
      <c r="A84" s="281">
        <v>25</v>
      </c>
      <c r="B84" s="292">
        <v>4</v>
      </c>
      <c r="C84" s="293">
        <v>3</v>
      </c>
      <c r="D84" t="s">
        <v>97</v>
      </c>
      <c r="AL84" s="60"/>
      <c r="AM84" s="191"/>
      <c r="AN84" s="272"/>
      <c r="AO84" s="180">
        <v>82</v>
      </c>
      <c r="AP84" s="183">
        <v>74</v>
      </c>
      <c r="AQ84" s="272">
        <v>56</v>
      </c>
      <c r="AR84" s="180"/>
      <c r="AS84" s="191"/>
      <c r="AT84" s="272"/>
      <c r="AV84" s="89">
        <v>111</v>
      </c>
      <c r="AW84" s="181">
        <v>9</v>
      </c>
      <c r="AX84" s="58">
        <v>37</v>
      </c>
      <c r="CL84" s="89">
        <v>78</v>
      </c>
      <c r="CM84" s="59">
        <v>82</v>
      </c>
      <c r="CN84" s="56">
        <v>59</v>
      </c>
      <c r="DT84" s="193"/>
      <c r="DU84" s="191"/>
      <c r="DV84" s="191"/>
      <c r="DW84" s="180">
        <v>94</v>
      </c>
      <c r="DX84" s="181">
        <v>95</v>
      </c>
      <c r="DY84" s="58">
        <v>67</v>
      </c>
      <c r="DZ84" s="191"/>
      <c r="EA84" s="191"/>
      <c r="EB84" s="192"/>
      <c r="ED84" s="89">
        <v>132</v>
      </c>
      <c r="EE84" s="181">
        <v>11</v>
      </c>
      <c r="EF84" s="58">
        <v>38</v>
      </c>
      <c r="FT84" s="89">
        <v>78</v>
      </c>
      <c r="FU84" s="181">
        <v>92</v>
      </c>
      <c r="FV84" s="58">
        <v>64</v>
      </c>
    </row>
    <row r="85" spans="1:178" ht="17" thickBot="1">
      <c r="A85" s="281">
        <v>26</v>
      </c>
      <c r="B85" s="288">
        <v>4</v>
      </c>
      <c r="C85" s="291">
        <v>3</v>
      </c>
      <c r="AL85" s="60"/>
      <c r="AM85" s="191"/>
      <c r="AN85" s="272"/>
      <c r="AO85" s="180">
        <v>83</v>
      </c>
      <c r="AP85" s="183">
        <v>76</v>
      </c>
      <c r="AQ85" s="272">
        <v>57</v>
      </c>
      <c r="AR85" s="180"/>
      <c r="AS85" s="191"/>
      <c r="AT85" s="272"/>
      <c r="AV85" s="89">
        <v>112</v>
      </c>
      <c r="AW85" s="181">
        <v>9</v>
      </c>
      <c r="AX85" s="58">
        <v>37</v>
      </c>
      <c r="CL85" s="89">
        <v>79</v>
      </c>
      <c r="CM85" s="59">
        <v>83</v>
      </c>
      <c r="CN85" s="56">
        <v>59</v>
      </c>
      <c r="DT85" s="193"/>
      <c r="DU85" s="191"/>
      <c r="DV85" s="191"/>
      <c r="DW85" s="180">
        <v>95</v>
      </c>
      <c r="DX85" s="181">
        <v>96</v>
      </c>
      <c r="DY85" s="58">
        <v>68</v>
      </c>
      <c r="DZ85" s="191"/>
      <c r="EA85" s="191"/>
      <c r="EB85" s="192"/>
      <c r="ED85" s="89">
        <v>133</v>
      </c>
      <c r="EE85" s="181">
        <v>11</v>
      </c>
      <c r="EF85" s="58">
        <v>38</v>
      </c>
      <c r="FT85" s="97">
        <v>79</v>
      </c>
      <c r="FU85" s="78">
        <v>93</v>
      </c>
      <c r="FV85" s="79">
        <v>65</v>
      </c>
    </row>
    <row r="86" spans="1:178" ht="17" thickBot="1">
      <c r="A86" s="281">
        <v>27</v>
      </c>
      <c r="B86" s="290">
        <v>4</v>
      </c>
      <c r="C86" s="291">
        <v>3</v>
      </c>
      <c r="AL86" s="60"/>
      <c r="AM86" s="191"/>
      <c r="AN86" s="272"/>
      <c r="AO86" s="180">
        <v>84</v>
      </c>
      <c r="AP86" s="183">
        <v>78</v>
      </c>
      <c r="AQ86" s="272">
        <v>58</v>
      </c>
      <c r="AR86" s="180"/>
      <c r="AS86" s="191"/>
      <c r="AT86" s="272"/>
      <c r="AV86" s="89">
        <v>113</v>
      </c>
      <c r="AW86" s="78">
        <v>10</v>
      </c>
      <c r="AX86" s="79">
        <v>37</v>
      </c>
      <c r="CL86" s="89">
        <v>80</v>
      </c>
      <c r="CM86" s="59">
        <v>84</v>
      </c>
      <c r="CN86" s="56">
        <v>60</v>
      </c>
      <c r="DT86" s="194"/>
      <c r="DU86" s="195"/>
      <c r="DV86" s="195"/>
      <c r="DW86" s="77">
        <v>96</v>
      </c>
      <c r="DX86" s="78">
        <v>99</v>
      </c>
      <c r="DY86" s="79">
        <v>72</v>
      </c>
      <c r="DZ86" s="195"/>
      <c r="EA86" s="195"/>
      <c r="EB86" s="196"/>
      <c r="ED86" s="97">
        <v>134</v>
      </c>
      <c r="EE86" s="78">
        <v>11</v>
      </c>
      <c r="EF86" s="79">
        <v>38</v>
      </c>
      <c r="FT86" s="89">
        <v>80</v>
      </c>
      <c r="FU86" s="181">
        <v>93</v>
      </c>
      <c r="FV86" s="58">
        <v>65</v>
      </c>
    </row>
    <row r="87" spans="1:178" ht="16">
      <c r="A87" s="281">
        <v>28</v>
      </c>
      <c r="B87" s="290">
        <v>4</v>
      </c>
      <c r="C87" s="291">
        <v>3</v>
      </c>
      <c r="AL87" s="60"/>
      <c r="AM87" s="191"/>
      <c r="AN87" s="272"/>
      <c r="AO87" s="180">
        <v>85</v>
      </c>
      <c r="AP87" s="183">
        <v>80</v>
      </c>
      <c r="AQ87" s="272">
        <v>58</v>
      </c>
      <c r="AR87" s="180"/>
      <c r="AS87" s="191"/>
      <c r="AT87" s="272"/>
      <c r="AV87" s="89">
        <v>114</v>
      </c>
      <c r="AW87" s="181">
        <v>10</v>
      </c>
      <c r="AX87" s="58">
        <v>37</v>
      </c>
      <c r="CL87" s="89">
        <v>81</v>
      </c>
      <c r="CM87" s="59">
        <v>85</v>
      </c>
      <c r="CN87" s="56">
        <v>61</v>
      </c>
      <c r="DW87" s="182"/>
      <c r="DX87" s="183"/>
      <c r="DY87" s="183"/>
      <c r="ED87" s="89">
        <v>135</v>
      </c>
      <c r="EE87" s="181">
        <v>12</v>
      </c>
      <c r="EF87" s="58">
        <v>38</v>
      </c>
      <c r="FT87" s="89">
        <v>81</v>
      </c>
      <c r="FU87" s="181">
        <v>93</v>
      </c>
      <c r="FV87" s="58">
        <v>65</v>
      </c>
    </row>
    <row r="88" spans="1:178" ht="16">
      <c r="A88" s="281">
        <v>29</v>
      </c>
      <c r="B88" s="290">
        <v>4</v>
      </c>
      <c r="C88" s="291">
        <v>3</v>
      </c>
      <c r="AL88" s="60"/>
      <c r="AM88" s="191"/>
      <c r="AN88" s="272"/>
      <c r="AO88" s="180">
        <v>86</v>
      </c>
      <c r="AP88" s="183">
        <v>82</v>
      </c>
      <c r="AQ88" s="272">
        <v>59</v>
      </c>
      <c r="AR88" s="180"/>
      <c r="AS88" s="191"/>
      <c r="AT88" s="272"/>
      <c r="AV88" s="89">
        <v>115</v>
      </c>
      <c r="AW88" s="181">
        <v>11</v>
      </c>
      <c r="AX88" s="58">
        <v>38</v>
      </c>
      <c r="CL88" s="89">
        <v>82</v>
      </c>
      <c r="CM88" s="59">
        <v>86</v>
      </c>
      <c r="CN88" s="56">
        <v>61</v>
      </c>
      <c r="DW88" s="182"/>
      <c r="DX88" s="183"/>
      <c r="DY88" s="183"/>
      <c r="ED88" s="89">
        <v>136</v>
      </c>
      <c r="EE88" s="181">
        <v>12</v>
      </c>
      <c r="EF88" s="58">
        <v>38</v>
      </c>
      <c r="FT88" s="89">
        <v>82</v>
      </c>
      <c r="FU88" s="181">
        <v>94</v>
      </c>
      <c r="FV88" s="58">
        <v>65</v>
      </c>
    </row>
    <row r="89" spans="1:178" ht="16">
      <c r="A89" s="281">
        <v>30</v>
      </c>
      <c r="B89" s="292">
        <v>4</v>
      </c>
      <c r="C89" s="293">
        <v>3</v>
      </c>
      <c r="AL89" s="60"/>
      <c r="AM89" s="191"/>
      <c r="AN89" s="272"/>
      <c r="AO89" s="180">
        <v>87</v>
      </c>
      <c r="AP89" s="183">
        <v>86</v>
      </c>
      <c r="AQ89" s="272">
        <v>61</v>
      </c>
      <c r="AR89" s="180"/>
      <c r="AS89" s="191"/>
      <c r="AT89" s="272"/>
      <c r="AV89" s="89">
        <v>116</v>
      </c>
      <c r="AW89" s="181">
        <v>11</v>
      </c>
      <c r="AX89" s="58">
        <v>38</v>
      </c>
      <c r="CL89" s="89">
        <v>83</v>
      </c>
      <c r="CM89" s="59">
        <v>86</v>
      </c>
      <c r="CN89" s="56">
        <v>61</v>
      </c>
      <c r="DW89" s="182"/>
      <c r="DX89" s="183"/>
      <c r="DY89" s="183"/>
      <c r="ED89" s="89">
        <v>137</v>
      </c>
      <c r="EE89" s="181">
        <v>12</v>
      </c>
      <c r="EF89" s="58">
        <v>38</v>
      </c>
      <c r="FT89" s="89">
        <v>83</v>
      </c>
      <c r="FU89" s="181">
        <v>94</v>
      </c>
      <c r="FV89" s="58">
        <v>65</v>
      </c>
    </row>
    <row r="90" spans="1:178" ht="17" thickBot="1">
      <c r="A90" s="281">
        <v>31</v>
      </c>
      <c r="B90" s="288">
        <v>4</v>
      </c>
      <c r="C90" s="291">
        <v>3</v>
      </c>
      <c r="AL90" s="60"/>
      <c r="AM90" s="191"/>
      <c r="AN90" s="272"/>
      <c r="AO90" s="180">
        <v>88</v>
      </c>
      <c r="AP90" s="183">
        <v>89</v>
      </c>
      <c r="AQ90" s="272">
        <v>62</v>
      </c>
      <c r="AR90" s="180"/>
      <c r="AS90" s="191"/>
      <c r="AT90" s="272"/>
      <c r="AV90" s="89">
        <v>117</v>
      </c>
      <c r="AW90" s="181">
        <v>12</v>
      </c>
      <c r="AX90" s="58">
        <v>38</v>
      </c>
      <c r="CL90" s="89">
        <v>84</v>
      </c>
      <c r="CM90" s="59">
        <v>87</v>
      </c>
      <c r="CN90" s="56">
        <v>61</v>
      </c>
      <c r="DW90" s="182"/>
      <c r="DX90" s="183"/>
      <c r="DY90" s="183"/>
      <c r="ED90" s="89">
        <v>138</v>
      </c>
      <c r="EE90" s="181">
        <v>12</v>
      </c>
      <c r="EF90" s="58">
        <v>38</v>
      </c>
      <c r="FT90" s="91">
        <v>84</v>
      </c>
      <c r="FU90" s="94">
        <v>94</v>
      </c>
      <c r="FV90" s="96">
        <v>66</v>
      </c>
    </row>
    <row r="91" spans="1:178" ht="17" thickBot="1">
      <c r="A91" s="281">
        <v>32</v>
      </c>
      <c r="B91" s="290">
        <v>4</v>
      </c>
      <c r="C91" s="291">
        <v>3</v>
      </c>
      <c r="AL91" s="60"/>
      <c r="AM91" s="191"/>
      <c r="AN91" s="272"/>
      <c r="AO91" s="180">
        <v>89</v>
      </c>
      <c r="AP91" s="183">
        <v>90</v>
      </c>
      <c r="AQ91" s="272">
        <v>63</v>
      </c>
      <c r="AR91" s="180"/>
      <c r="AS91" s="191"/>
      <c r="AT91" s="272"/>
      <c r="AV91" s="89">
        <v>118</v>
      </c>
      <c r="AW91" s="94">
        <v>12</v>
      </c>
      <c r="AX91" s="96">
        <v>38</v>
      </c>
      <c r="CL91" s="89">
        <v>85</v>
      </c>
      <c r="CM91" s="59">
        <v>87</v>
      </c>
      <c r="CN91" s="56">
        <v>61</v>
      </c>
      <c r="DW91" s="182"/>
      <c r="DX91" s="183"/>
      <c r="DY91" s="183"/>
      <c r="ED91" s="91">
        <v>139</v>
      </c>
      <c r="EE91" s="94">
        <v>12</v>
      </c>
      <c r="EF91" s="96">
        <v>38</v>
      </c>
      <c r="FT91" s="89">
        <v>85</v>
      </c>
      <c r="FU91" s="181">
        <v>95</v>
      </c>
      <c r="FV91" s="58">
        <v>66</v>
      </c>
    </row>
    <row r="92" spans="1:178" ht="16">
      <c r="A92" s="281">
        <v>33</v>
      </c>
      <c r="B92" s="290">
        <v>4</v>
      </c>
      <c r="C92" s="291">
        <v>3</v>
      </c>
      <c r="AL92" s="60"/>
      <c r="AM92" s="191"/>
      <c r="AN92" s="272"/>
      <c r="AO92" s="180">
        <v>90</v>
      </c>
      <c r="AP92" s="183">
        <v>91</v>
      </c>
      <c r="AQ92" s="272">
        <v>64</v>
      </c>
      <c r="AR92" s="180"/>
      <c r="AS92" s="191"/>
      <c r="AT92" s="272"/>
      <c r="AV92" s="89">
        <v>119</v>
      </c>
      <c r="AW92" s="181">
        <v>13</v>
      </c>
      <c r="AX92" s="58">
        <v>39</v>
      </c>
      <c r="CL92" s="89">
        <v>86</v>
      </c>
      <c r="CM92" s="59">
        <v>87</v>
      </c>
      <c r="CN92" s="56">
        <v>61</v>
      </c>
      <c r="DW92" s="182"/>
      <c r="DX92" s="183"/>
      <c r="DY92" s="183"/>
      <c r="ED92" s="89">
        <v>140</v>
      </c>
      <c r="EE92" s="181">
        <v>13</v>
      </c>
      <c r="EF92" s="58">
        <v>39</v>
      </c>
      <c r="FT92" s="89">
        <v>86</v>
      </c>
      <c r="FU92" s="181">
        <v>95</v>
      </c>
      <c r="FV92" s="58">
        <v>67</v>
      </c>
    </row>
    <row r="93" spans="1:178" ht="16">
      <c r="A93" s="281">
        <v>34</v>
      </c>
      <c r="B93" s="290">
        <v>4</v>
      </c>
      <c r="C93" s="291">
        <v>3</v>
      </c>
      <c r="D93" t="s">
        <v>98</v>
      </c>
      <c r="AL93" s="60"/>
      <c r="AM93" s="191"/>
      <c r="AN93" s="272"/>
      <c r="AO93" s="180">
        <v>91</v>
      </c>
      <c r="AP93" s="183">
        <v>93</v>
      </c>
      <c r="AQ93" s="272">
        <v>65</v>
      </c>
      <c r="AR93" s="180"/>
      <c r="AS93" s="191"/>
      <c r="AT93" s="272"/>
      <c r="AV93" s="89">
        <v>120</v>
      </c>
      <c r="AW93" s="181">
        <v>13</v>
      </c>
      <c r="AX93" s="58">
        <v>39</v>
      </c>
      <c r="CL93" s="89">
        <v>87</v>
      </c>
      <c r="CM93" s="59">
        <v>88</v>
      </c>
      <c r="CN93" s="56">
        <v>62</v>
      </c>
      <c r="DW93" s="182"/>
      <c r="DX93" s="183"/>
      <c r="DY93" s="183"/>
      <c r="ED93" s="89">
        <v>141</v>
      </c>
      <c r="EE93" s="181">
        <v>14</v>
      </c>
      <c r="EF93" s="58">
        <v>39</v>
      </c>
      <c r="FT93" s="89">
        <v>87</v>
      </c>
      <c r="FU93" s="181">
        <v>96</v>
      </c>
      <c r="FV93" s="58">
        <v>67</v>
      </c>
    </row>
    <row r="94" spans="1:178" ht="16">
      <c r="A94" s="281">
        <v>35</v>
      </c>
      <c r="B94" s="292">
        <v>4</v>
      </c>
      <c r="C94" s="293">
        <v>3</v>
      </c>
      <c r="AL94" s="60"/>
      <c r="AM94" s="191"/>
      <c r="AN94" s="272"/>
      <c r="AO94" s="180">
        <v>92</v>
      </c>
      <c r="AP94" s="183">
        <v>95</v>
      </c>
      <c r="AQ94" s="272">
        <v>66</v>
      </c>
      <c r="AR94" s="180"/>
      <c r="AS94" s="191"/>
      <c r="AT94" s="272"/>
      <c r="AV94" s="89">
        <v>121</v>
      </c>
      <c r="AW94" s="181">
        <v>13</v>
      </c>
      <c r="AX94" s="58">
        <v>39</v>
      </c>
      <c r="CL94" s="89">
        <v>88</v>
      </c>
      <c r="CM94" s="59">
        <v>88</v>
      </c>
      <c r="CN94" s="56">
        <v>62</v>
      </c>
      <c r="DW94" s="182"/>
      <c r="DX94" s="183"/>
      <c r="DY94" s="183"/>
      <c r="ED94" s="89">
        <v>142</v>
      </c>
      <c r="EE94" s="181">
        <v>15</v>
      </c>
      <c r="EF94" s="58">
        <v>39</v>
      </c>
      <c r="FT94" s="89">
        <v>88</v>
      </c>
      <c r="FU94" s="181">
        <v>96</v>
      </c>
      <c r="FV94" s="58">
        <v>67</v>
      </c>
    </row>
    <row r="95" spans="1:178" ht="17" thickBot="1">
      <c r="A95" s="281">
        <v>36</v>
      </c>
      <c r="B95" s="288">
        <v>4</v>
      </c>
      <c r="C95" s="291">
        <v>3</v>
      </c>
      <c r="AL95" s="60"/>
      <c r="AM95" s="191"/>
      <c r="AN95" s="272"/>
      <c r="AO95" s="180">
        <v>93</v>
      </c>
      <c r="AP95" s="183">
        <v>96</v>
      </c>
      <c r="AQ95" s="272">
        <v>68</v>
      </c>
      <c r="AR95" s="180"/>
      <c r="AS95" s="191"/>
      <c r="AT95" s="272"/>
      <c r="AV95" s="89">
        <v>122</v>
      </c>
      <c r="AW95" s="181">
        <v>14</v>
      </c>
      <c r="AX95" s="58">
        <v>39</v>
      </c>
      <c r="CL95" s="89">
        <v>89</v>
      </c>
      <c r="CM95" s="59">
        <v>88</v>
      </c>
      <c r="CN95" s="56">
        <v>62</v>
      </c>
      <c r="DW95" s="182"/>
      <c r="DX95" s="183"/>
      <c r="DY95" s="183"/>
      <c r="ED95" s="89">
        <v>143</v>
      </c>
      <c r="EE95" s="181">
        <v>15</v>
      </c>
      <c r="EF95" s="58">
        <v>40</v>
      </c>
      <c r="FT95" s="91">
        <v>89</v>
      </c>
      <c r="FU95" s="94">
        <v>96</v>
      </c>
      <c r="FV95" s="96">
        <v>67</v>
      </c>
    </row>
    <row r="96" spans="1:178" ht="17" thickBot="1">
      <c r="A96" s="281">
        <v>37</v>
      </c>
      <c r="B96" s="290">
        <v>4</v>
      </c>
      <c r="C96" s="291">
        <v>3</v>
      </c>
      <c r="AL96" s="60"/>
      <c r="AM96" s="191"/>
      <c r="AN96" s="272"/>
      <c r="AO96" s="180">
        <v>94</v>
      </c>
      <c r="AP96" s="183">
        <v>97</v>
      </c>
      <c r="AQ96" s="272">
        <v>68</v>
      </c>
      <c r="AR96" s="180"/>
      <c r="AS96" s="191"/>
      <c r="AT96" s="272"/>
      <c r="AV96" s="89">
        <v>123</v>
      </c>
      <c r="AW96" s="94">
        <v>14</v>
      </c>
      <c r="AX96" s="96">
        <v>39</v>
      </c>
      <c r="CL96" s="89">
        <v>90</v>
      </c>
      <c r="CM96" s="59">
        <v>89</v>
      </c>
      <c r="CN96" s="56">
        <v>62</v>
      </c>
      <c r="DW96" s="182"/>
      <c r="DX96" s="183"/>
      <c r="DY96" s="183"/>
      <c r="ED96" s="91">
        <v>144</v>
      </c>
      <c r="EE96" s="94">
        <v>16</v>
      </c>
      <c r="EF96" s="96">
        <v>40</v>
      </c>
      <c r="FT96" s="89">
        <v>90</v>
      </c>
      <c r="FU96" s="181">
        <v>96</v>
      </c>
      <c r="FV96" s="58">
        <v>67</v>
      </c>
    </row>
    <row r="97" spans="1:178" ht="16">
      <c r="A97" s="281">
        <v>38</v>
      </c>
      <c r="B97" s="290">
        <v>4</v>
      </c>
      <c r="C97" s="291">
        <v>3</v>
      </c>
      <c r="AL97" s="60"/>
      <c r="AM97" s="191"/>
      <c r="AN97" s="272"/>
      <c r="AO97" s="180">
        <v>95</v>
      </c>
      <c r="AP97" s="183">
        <v>98</v>
      </c>
      <c r="AQ97" s="272">
        <v>70</v>
      </c>
      <c r="AR97" s="180"/>
      <c r="AS97" s="191"/>
      <c r="AT97" s="272"/>
      <c r="AV97" s="89">
        <v>124</v>
      </c>
      <c r="AW97" s="181">
        <v>15</v>
      </c>
      <c r="AX97" s="58">
        <v>40</v>
      </c>
      <c r="CL97" s="89">
        <v>91</v>
      </c>
      <c r="CM97" s="59">
        <v>89</v>
      </c>
      <c r="CN97" s="56">
        <v>62</v>
      </c>
      <c r="DW97" s="182"/>
      <c r="DX97" s="183"/>
      <c r="DY97" s="183"/>
      <c r="ED97" s="89">
        <v>145</v>
      </c>
      <c r="EE97" s="181">
        <v>17</v>
      </c>
      <c r="EF97" s="58">
        <v>40</v>
      </c>
      <c r="FT97" s="89">
        <v>91</v>
      </c>
      <c r="FU97" s="181">
        <v>96</v>
      </c>
      <c r="FV97" s="58">
        <v>68</v>
      </c>
    </row>
    <row r="98" spans="1:178" ht="16">
      <c r="A98" s="281">
        <v>39</v>
      </c>
      <c r="B98" s="290">
        <v>4</v>
      </c>
      <c r="C98" s="291">
        <v>3</v>
      </c>
      <c r="AL98" s="60"/>
      <c r="AM98" s="191"/>
      <c r="AN98" s="272"/>
      <c r="AO98" s="180">
        <v>96</v>
      </c>
      <c r="AP98" s="183">
        <v>99</v>
      </c>
      <c r="AQ98" s="272">
        <v>73</v>
      </c>
      <c r="AR98" s="180"/>
      <c r="AS98" s="191"/>
      <c r="AT98" s="272"/>
      <c r="AV98" s="89">
        <v>125</v>
      </c>
      <c r="AW98" s="181">
        <v>16</v>
      </c>
      <c r="AX98" s="58">
        <v>40</v>
      </c>
      <c r="CL98" s="89">
        <v>92</v>
      </c>
      <c r="CM98" s="59">
        <v>90</v>
      </c>
      <c r="CN98" s="56">
        <v>63</v>
      </c>
      <c r="DW98" s="182"/>
      <c r="DX98" s="183"/>
      <c r="DY98" s="183"/>
      <c r="ED98" s="89">
        <v>146</v>
      </c>
      <c r="EE98" s="181">
        <v>17</v>
      </c>
      <c r="EF98" s="58">
        <v>41</v>
      </c>
      <c r="FT98" s="89">
        <v>92</v>
      </c>
      <c r="FU98" s="181">
        <v>96</v>
      </c>
      <c r="FV98" s="58">
        <v>68</v>
      </c>
    </row>
    <row r="99" spans="1:178" ht="16">
      <c r="A99" s="281">
        <v>40</v>
      </c>
      <c r="B99" s="292">
        <v>4</v>
      </c>
      <c r="C99" s="293">
        <v>3</v>
      </c>
      <c r="D99" t="s">
        <v>99</v>
      </c>
      <c r="AP99" s="1"/>
      <c r="AQ99" s="1"/>
      <c r="AV99" s="89">
        <v>126</v>
      </c>
      <c r="AW99" s="181">
        <v>16</v>
      </c>
      <c r="AX99" s="58">
        <v>40</v>
      </c>
      <c r="CL99" s="89">
        <v>93</v>
      </c>
      <c r="CM99" s="59">
        <v>90</v>
      </c>
      <c r="CN99" s="56">
        <v>63</v>
      </c>
      <c r="ED99" s="89">
        <v>147</v>
      </c>
      <c r="EE99" s="181">
        <v>18</v>
      </c>
      <c r="EF99" s="58">
        <v>41</v>
      </c>
      <c r="FT99" s="89">
        <v>93</v>
      </c>
      <c r="FU99" s="181">
        <v>97</v>
      </c>
      <c r="FV99" s="58">
        <v>68</v>
      </c>
    </row>
    <row r="100" spans="1:178" ht="17" thickBot="1">
      <c r="A100" s="281">
        <v>41</v>
      </c>
      <c r="B100" s="288">
        <v>4</v>
      </c>
      <c r="C100" s="291">
        <v>3</v>
      </c>
      <c r="AP100" s="1"/>
      <c r="AQ100" s="1"/>
      <c r="AV100" s="89">
        <v>127</v>
      </c>
      <c r="AW100" s="181">
        <v>17</v>
      </c>
      <c r="AX100" s="58">
        <v>40</v>
      </c>
      <c r="CL100" s="89">
        <v>94</v>
      </c>
      <c r="CM100" s="59">
        <v>91</v>
      </c>
      <c r="CN100" s="56">
        <v>63</v>
      </c>
      <c r="ED100" s="89">
        <v>148</v>
      </c>
      <c r="EE100" s="181">
        <v>19</v>
      </c>
      <c r="EF100" s="58">
        <v>41</v>
      </c>
      <c r="FT100" s="91">
        <v>94</v>
      </c>
      <c r="FU100" s="94">
        <v>97</v>
      </c>
      <c r="FV100" s="96">
        <v>69</v>
      </c>
    </row>
    <row r="101" spans="1:178" ht="17" thickBot="1">
      <c r="A101" s="281">
        <v>42</v>
      </c>
      <c r="B101" s="290">
        <v>4</v>
      </c>
      <c r="C101" s="291">
        <v>3</v>
      </c>
      <c r="AP101" s="1"/>
      <c r="AQ101" s="1"/>
      <c r="AV101" s="89">
        <v>128</v>
      </c>
      <c r="AW101" s="94">
        <v>17</v>
      </c>
      <c r="AX101" s="96">
        <v>40</v>
      </c>
      <c r="CL101" s="89">
        <v>95</v>
      </c>
      <c r="CM101" s="59">
        <v>91</v>
      </c>
      <c r="CN101" s="56">
        <v>63</v>
      </c>
      <c r="ED101" s="91">
        <v>149</v>
      </c>
      <c r="EE101" s="94">
        <v>19</v>
      </c>
      <c r="EF101" s="96">
        <v>41</v>
      </c>
      <c r="FT101" s="89">
        <v>95</v>
      </c>
      <c r="FU101" s="181">
        <v>97</v>
      </c>
      <c r="FV101" s="58">
        <v>69</v>
      </c>
    </row>
    <row r="102" spans="1:178" ht="16">
      <c r="A102" s="281">
        <v>43</v>
      </c>
      <c r="B102" s="290">
        <v>4</v>
      </c>
      <c r="C102" s="291">
        <v>3</v>
      </c>
      <c r="AP102" s="1"/>
      <c r="AQ102" s="1"/>
      <c r="AV102" s="89">
        <v>129</v>
      </c>
      <c r="AW102" s="181">
        <v>18</v>
      </c>
      <c r="AX102" s="58">
        <v>41</v>
      </c>
      <c r="CL102" s="89">
        <v>96</v>
      </c>
      <c r="CM102" s="59">
        <v>91</v>
      </c>
      <c r="CN102" s="56">
        <v>64</v>
      </c>
      <c r="ED102" s="89">
        <v>150</v>
      </c>
      <c r="EE102" s="181">
        <v>20</v>
      </c>
      <c r="EF102" s="58">
        <v>42</v>
      </c>
      <c r="FT102" s="89">
        <v>96</v>
      </c>
      <c r="FU102" s="181">
        <v>98</v>
      </c>
      <c r="FV102" s="58">
        <v>70</v>
      </c>
    </row>
    <row r="103" spans="1:178" ht="16">
      <c r="A103" s="281">
        <v>44</v>
      </c>
      <c r="B103" s="290">
        <v>4</v>
      </c>
      <c r="C103" s="291">
        <v>3</v>
      </c>
      <c r="AP103" s="1"/>
      <c r="AQ103" s="1"/>
      <c r="AV103" s="89">
        <v>130</v>
      </c>
      <c r="AW103" s="181">
        <v>19</v>
      </c>
      <c r="AX103" s="58">
        <v>41</v>
      </c>
      <c r="CL103" s="89">
        <v>97</v>
      </c>
      <c r="CM103" s="59">
        <v>92</v>
      </c>
      <c r="CN103" s="56">
        <v>64</v>
      </c>
      <c r="ED103" s="89">
        <v>151</v>
      </c>
      <c r="EE103" s="181">
        <v>21</v>
      </c>
      <c r="EF103" s="58">
        <v>42</v>
      </c>
      <c r="FT103" s="89">
        <v>97</v>
      </c>
      <c r="FU103" s="181">
        <v>98</v>
      </c>
      <c r="FV103" s="58">
        <v>70</v>
      </c>
    </row>
    <row r="104" spans="1:178" ht="16">
      <c r="A104" s="281">
        <v>45</v>
      </c>
      <c r="B104" s="292">
        <v>4</v>
      </c>
      <c r="C104" s="293">
        <v>3</v>
      </c>
      <c r="AP104" s="1"/>
      <c r="AQ104" s="1"/>
      <c r="AV104" s="89">
        <v>131</v>
      </c>
      <c r="AW104" s="181">
        <v>19</v>
      </c>
      <c r="AX104" s="58">
        <v>41</v>
      </c>
      <c r="CL104" s="89">
        <v>98</v>
      </c>
      <c r="CM104" s="59">
        <v>92</v>
      </c>
      <c r="CN104" s="56">
        <v>64</v>
      </c>
      <c r="ED104" s="89">
        <v>152</v>
      </c>
      <c r="EE104" s="181">
        <v>21</v>
      </c>
      <c r="EF104" s="58">
        <v>42</v>
      </c>
      <c r="FT104" s="89">
        <v>98</v>
      </c>
      <c r="FU104" s="181">
        <v>98</v>
      </c>
      <c r="FV104" s="58">
        <v>71</v>
      </c>
    </row>
    <row r="105" spans="1:178" ht="17" thickBot="1">
      <c r="A105" s="281">
        <v>46</v>
      </c>
      <c r="B105" s="288">
        <v>4</v>
      </c>
      <c r="C105" s="291">
        <v>3</v>
      </c>
      <c r="AP105" s="1"/>
      <c r="AQ105" s="1"/>
      <c r="AV105" s="89">
        <v>132</v>
      </c>
      <c r="AW105" s="181">
        <v>20</v>
      </c>
      <c r="AX105" s="58">
        <v>42</v>
      </c>
      <c r="CL105" s="89">
        <v>99</v>
      </c>
      <c r="CM105" s="59">
        <v>92</v>
      </c>
      <c r="CN105" s="56">
        <v>64</v>
      </c>
      <c r="ED105" s="89">
        <v>153</v>
      </c>
      <c r="EE105" s="181">
        <v>21</v>
      </c>
      <c r="EF105" s="58">
        <v>42</v>
      </c>
      <c r="FT105" s="91">
        <v>99</v>
      </c>
      <c r="FU105" s="94">
        <v>98</v>
      </c>
      <c r="FV105" s="96">
        <v>72</v>
      </c>
    </row>
    <row r="106" spans="1:178" ht="17" thickBot="1">
      <c r="A106" s="281">
        <v>47</v>
      </c>
      <c r="B106" s="290">
        <v>4</v>
      </c>
      <c r="C106" s="291">
        <v>3</v>
      </c>
      <c r="AP106" s="1"/>
      <c r="AQ106" s="1"/>
      <c r="AV106" s="89">
        <v>133</v>
      </c>
      <c r="AW106" s="94">
        <v>21</v>
      </c>
      <c r="AX106" s="96">
        <v>42</v>
      </c>
      <c r="CL106" s="89">
        <v>100</v>
      </c>
      <c r="CM106" s="59">
        <v>93</v>
      </c>
      <c r="CN106" s="56">
        <v>65</v>
      </c>
      <c r="ED106" s="91">
        <v>154</v>
      </c>
      <c r="EE106" s="94">
        <v>22</v>
      </c>
      <c r="EF106" s="96">
        <v>42</v>
      </c>
      <c r="FT106" s="89">
        <v>100</v>
      </c>
      <c r="FU106" s="181">
        <v>99</v>
      </c>
      <c r="FV106" s="58">
        <v>72</v>
      </c>
    </row>
    <row r="107" spans="1:178" ht="17" thickBot="1">
      <c r="A107" s="281">
        <v>48</v>
      </c>
      <c r="B107" s="290">
        <v>4</v>
      </c>
      <c r="C107" s="291">
        <v>3</v>
      </c>
      <c r="D107" t="s">
        <v>100</v>
      </c>
      <c r="AV107" s="89">
        <v>134</v>
      </c>
      <c r="AW107" s="94">
        <v>22</v>
      </c>
      <c r="AX107" s="96">
        <v>42</v>
      </c>
      <c r="CL107" s="89">
        <v>101</v>
      </c>
      <c r="CM107" s="59">
        <v>93</v>
      </c>
      <c r="CN107" s="56">
        <v>65</v>
      </c>
      <c r="ED107" s="89">
        <v>155</v>
      </c>
      <c r="EE107" s="181">
        <v>24</v>
      </c>
      <c r="EF107" s="58">
        <v>43</v>
      </c>
      <c r="FT107" s="89">
        <v>101</v>
      </c>
      <c r="FU107" s="181">
        <v>99</v>
      </c>
      <c r="FV107" s="58">
        <v>73</v>
      </c>
    </row>
    <row r="108" spans="1:178" ht="17" thickBot="1">
      <c r="A108" s="281">
        <v>49</v>
      </c>
      <c r="B108" s="290">
        <v>4</v>
      </c>
      <c r="C108" s="291">
        <v>3</v>
      </c>
      <c r="AV108" s="89">
        <v>135</v>
      </c>
      <c r="AW108" s="94">
        <v>22</v>
      </c>
      <c r="AX108" s="96">
        <v>42</v>
      </c>
      <c r="CL108" s="89">
        <v>102</v>
      </c>
      <c r="CM108" s="59">
        <v>93</v>
      </c>
      <c r="CN108" s="56">
        <v>65</v>
      </c>
      <c r="ED108" s="89">
        <v>156</v>
      </c>
      <c r="EE108" s="181">
        <v>25</v>
      </c>
      <c r="EF108" s="58">
        <v>43</v>
      </c>
      <c r="FT108" s="89">
        <v>102</v>
      </c>
      <c r="FU108" s="181">
        <v>99</v>
      </c>
      <c r="FV108" s="58">
        <v>73</v>
      </c>
    </row>
    <row r="109" spans="1:178" ht="17" thickBot="1">
      <c r="A109" s="281">
        <v>50</v>
      </c>
      <c r="B109" s="292">
        <v>4</v>
      </c>
      <c r="C109" s="293">
        <v>3</v>
      </c>
      <c r="AV109" s="89">
        <v>136</v>
      </c>
      <c r="AW109" s="94">
        <v>23</v>
      </c>
      <c r="AX109" s="96">
        <v>43</v>
      </c>
      <c r="CL109" s="89">
        <v>103</v>
      </c>
      <c r="CM109" s="59">
        <v>93</v>
      </c>
      <c r="CN109" s="56">
        <v>65</v>
      </c>
      <c r="ED109" s="89">
        <v>157</v>
      </c>
      <c r="EE109" s="181">
        <v>25</v>
      </c>
      <c r="EF109" s="58">
        <v>43</v>
      </c>
      <c r="FT109" s="89">
        <v>103</v>
      </c>
      <c r="FU109" s="181">
        <v>99</v>
      </c>
      <c r="FV109" s="58">
        <v>73</v>
      </c>
    </row>
    <row r="110" spans="1:178" ht="17" thickBot="1">
      <c r="A110" s="281">
        <v>51</v>
      </c>
      <c r="B110" s="288">
        <v>4</v>
      </c>
      <c r="C110" s="291">
        <v>3</v>
      </c>
      <c r="AV110" s="89">
        <v>137</v>
      </c>
      <c r="AW110" s="94">
        <v>23</v>
      </c>
      <c r="AX110" s="96">
        <v>43</v>
      </c>
      <c r="CL110" s="89">
        <v>104</v>
      </c>
      <c r="CM110" s="59">
        <v>94</v>
      </c>
      <c r="CN110" s="56">
        <v>65</v>
      </c>
      <c r="ED110" s="89">
        <v>158</v>
      </c>
      <c r="EE110" s="181">
        <v>27</v>
      </c>
      <c r="EF110" s="58">
        <v>44</v>
      </c>
      <c r="FT110" s="91">
        <v>104</v>
      </c>
      <c r="FU110" s="94">
        <v>99</v>
      </c>
      <c r="FV110" s="96">
        <v>74</v>
      </c>
    </row>
    <row r="111" spans="1:178" ht="17" thickBot="1">
      <c r="A111" s="281">
        <v>52</v>
      </c>
      <c r="B111" s="290">
        <v>4</v>
      </c>
      <c r="C111" s="291">
        <v>3</v>
      </c>
      <c r="AV111" s="89">
        <v>138</v>
      </c>
      <c r="AW111" s="94">
        <v>24</v>
      </c>
      <c r="AX111" s="96">
        <v>43</v>
      </c>
      <c r="CL111" s="89">
        <v>105</v>
      </c>
      <c r="CM111" s="59">
        <v>94</v>
      </c>
      <c r="CN111" s="56">
        <v>66</v>
      </c>
      <c r="ED111" s="91">
        <v>159</v>
      </c>
      <c r="EE111" s="94">
        <v>29</v>
      </c>
      <c r="EF111" s="96">
        <v>44</v>
      </c>
      <c r="FT111" s="89">
        <v>105</v>
      </c>
      <c r="FU111" s="181">
        <v>99</v>
      </c>
      <c r="FV111" s="58">
        <v>74</v>
      </c>
    </row>
    <row r="112" spans="1:178" ht="17" thickBot="1">
      <c r="A112" s="281">
        <v>53</v>
      </c>
      <c r="B112" s="290">
        <v>4</v>
      </c>
      <c r="C112" s="291">
        <v>3</v>
      </c>
      <c r="AV112" s="89">
        <v>139</v>
      </c>
      <c r="AW112" s="94">
        <v>25</v>
      </c>
      <c r="AX112" s="96">
        <v>43</v>
      </c>
      <c r="CL112" s="89">
        <v>106</v>
      </c>
      <c r="CM112" s="59">
        <v>94</v>
      </c>
      <c r="CN112" s="56">
        <v>66</v>
      </c>
      <c r="ED112" s="89">
        <v>160</v>
      </c>
      <c r="EE112" s="181">
        <v>30</v>
      </c>
      <c r="EF112" s="58">
        <v>45</v>
      </c>
      <c r="FT112" s="89">
        <v>106</v>
      </c>
      <c r="FU112" s="181">
        <v>99</v>
      </c>
      <c r="FV112" s="58">
        <v>74</v>
      </c>
    </row>
    <row r="113" spans="1:178" ht="17" thickBot="1">
      <c r="A113" s="281">
        <v>54</v>
      </c>
      <c r="B113" s="290">
        <v>4</v>
      </c>
      <c r="C113" s="291">
        <v>3</v>
      </c>
      <c r="AV113" s="89">
        <v>140</v>
      </c>
      <c r="AW113" s="94">
        <v>25</v>
      </c>
      <c r="AX113" s="96">
        <v>43</v>
      </c>
      <c r="CL113" s="89">
        <v>107</v>
      </c>
      <c r="CM113" s="59">
        <v>95</v>
      </c>
      <c r="CN113" s="56">
        <v>66</v>
      </c>
      <c r="ED113" s="89">
        <v>161</v>
      </c>
      <c r="EE113" s="181">
        <v>31</v>
      </c>
      <c r="EF113" s="58">
        <v>45</v>
      </c>
      <c r="FT113" s="89">
        <v>107</v>
      </c>
      <c r="FU113" s="181">
        <v>99</v>
      </c>
      <c r="FV113" s="58">
        <v>74</v>
      </c>
    </row>
    <row r="114" spans="1:178" ht="17" thickBot="1">
      <c r="A114" s="281">
        <v>55</v>
      </c>
      <c r="B114" s="292">
        <v>4</v>
      </c>
      <c r="C114" s="293">
        <v>3</v>
      </c>
      <c r="D114" t="s">
        <v>101</v>
      </c>
      <c r="AV114" s="89">
        <v>141</v>
      </c>
      <c r="AW114" s="94">
        <v>26</v>
      </c>
      <c r="AX114" s="96">
        <v>44</v>
      </c>
      <c r="CL114" s="89">
        <v>108</v>
      </c>
      <c r="CM114" s="59">
        <v>95</v>
      </c>
      <c r="CN114" s="56">
        <v>67</v>
      </c>
      <c r="ED114" s="89">
        <v>162</v>
      </c>
      <c r="EE114" s="181">
        <v>32</v>
      </c>
      <c r="EF114" s="58">
        <v>45</v>
      </c>
      <c r="FT114" s="89">
        <v>108</v>
      </c>
      <c r="FU114" s="181">
        <v>99</v>
      </c>
      <c r="FV114" s="58">
        <v>74</v>
      </c>
    </row>
    <row r="115" spans="1:178" ht="17" thickBot="1">
      <c r="A115" s="297"/>
      <c r="B115" s="3"/>
      <c r="C115" s="3"/>
      <c r="D115" s="3"/>
      <c r="AV115" s="89">
        <v>142</v>
      </c>
      <c r="AW115" s="94">
        <v>27</v>
      </c>
      <c r="AX115" s="96">
        <v>44</v>
      </c>
      <c r="CL115" s="89">
        <v>109</v>
      </c>
      <c r="CM115" s="59">
        <v>96</v>
      </c>
      <c r="CN115" s="56">
        <v>67</v>
      </c>
      <c r="ED115" s="89">
        <v>163</v>
      </c>
      <c r="EE115" s="181">
        <v>33</v>
      </c>
      <c r="EF115" s="58">
        <v>46</v>
      </c>
      <c r="FT115" s="91">
        <v>109</v>
      </c>
      <c r="FU115" s="94">
        <v>99</v>
      </c>
      <c r="FV115" s="96">
        <v>74</v>
      </c>
    </row>
    <row r="116" spans="1:178" ht="17" thickBot="1">
      <c r="A116" s="281"/>
      <c r="AV116" s="89">
        <v>143</v>
      </c>
      <c r="AW116" s="94">
        <v>28</v>
      </c>
      <c r="AX116" s="96">
        <v>44</v>
      </c>
      <c r="CL116" s="89">
        <v>110</v>
      </c>
      <c r="CM116" s="59">
        <v>96</v>
      </c>
      <c r="CN116" s="56">
        <v>67</v>
      </c>
      <c r="ED116" s="91">
        <v>164</v>
      </c>
      <c r="EE116" s="94">
        <v>35</v>
      </c>
      <c r="EF116" s="96">
        <v>46</v>
      </c>
      <c r="FT116" s="89">
        <v>110</v>
      </c>
      <c r="FU116" s="181">
        <v>99</v>
      </c>
      <c r="FV116" s="58">
        <v>74</v>
      </c>
    </row>
    <row r="117" spans="1:178" ht="17" thickBot="1">
      <c r="A117" s="281"/>
      <c r="AV117" s="89">
        <v>144</v>
      </c>
      <c r="AW117" s="94">
        <v>28</v>
      </c>
      <c r="AX117" s="96">
        <v>44</v>
      </c>
      <c r="CL117" s="89">
        <v>111</v>
      </c>
      <c r="CM117" s="59">
        <v>96</v>
      </c>
      <c r="CN117" s="56">
        <v>68</v>
      </c>
      <c r="ED117" s="89">
        <v>165</v>
      </c>
      <c r="EE117" s="181">
        <v>36</v>
      </c>
      <c r="EF117" s="58">
        <v>46</v>
      </c>
      <c r="FT117" s="89">
        <v>111</v>
      </c>
      <c r="FU117" s="181">
        <v>99</v>
      </c>
      <c r="FV117" s="58">
        <v>74</v>
      </c>
    </row>
    <row r="118" spans="1:178" ht="17" thickBot="1">
      <c r="A118" s="281"/>
      <c r="AV118" s="89">
        <v>145</v>
      </c>
      <c r="AW118" s="94">
        <v>29</v>
      </c>
      <c r="AX118" s="96">
        <v>44</v>
      </c>
      <c r="CL118" s="89">
        <v>112</v>
      </c>
      <c r="CM118" s="59">
        <v>96</v>
      </c>
      <c r="CN118" s="56">
        <v>68</v>
      </c>
      <c r="ED118" s="89">
        <v>166</v>
      </c>
      <c r="EE118" s="181">
        <v>37</v>
      </c>
      <c r="EF118" s="58">
        <v>47</v>
      </c>
      <c r="FT118" s="89">
        <v>112</v>
      </c>
      <c r="FU118" s="181">
        <v>99</v>
      </c>
      <c r="FV118" s="58">
        <v>75</v>
      </c>
    </row>
    <row r="119" spans="1:178" ht="17" thickBot="1">
      <c r="A119" s="281"/>
      <c r="AV119" s="89">
        <v>146</v>
      </c>
      <c r="AW119" s="94">
        <v>30</v>
      </c>
      <c r="AX119" s="96">
        <v>45</v>
      </c>
      <c r="CL119" s="89">
        <v>113</v>
      </c>
      <c r="CM119" s="59">
        <v>97</v>
      </c>
      <c r="CN119" s="56">
        <v>68</v>
      </c>
      <c r="ED119" s="89">
        <v>167</v>
      </c>
      <c r="EE119" s="181">
        <v>39</v>
      </c>
      <c r="EF119" s="58">
        <v>47</v>
      </c>
      <c r="FT119" s="89">
        <v>113</v>
      </c>
      <c r="FU119" s="181">
        <v>99</v>
      </c>
      <c r="FV119" s="58">
        <v>75</v>
      </c>
    </row>
    <row r="120" spans="1:178" ht="17" thickBot="1">
      <c r="A120" s="281"/>
      <c r="AV120" s="89">
        <v>147</v>
      </c>
      <c r="AW120" s="94">
        <v>32</v>
      </c>
      <c r="AX120" s="96">
        <v>45</v>
      </c>
      <c r="CL120" s="89">
        <v>114</v>
      </c>
      <c r="CM120" s="59">
        <v>97</v>
      </c>
      <c r="CN120" s="56">
        <v>69</v>
      </c>
      <c r="ED120" s="89">
        <v>168</v>
      </c>
      <c r="EE120" s="181">
        <v>40</v>
      </c>
      <c r="EF120" s="58">
        <v>48</v>
      </c>
      <c r="FT120" s="91">
        <v>114</v>
      </c>
      <c r="FU120" s="94">
        <v>99</v>
      </c>
      <c r="FV120" s="96">
        <v>75</v>
      </c>
    </row>
    <row r="121" spans="1:178" ht="17" thickBot="1">
      <c r="A121" s="281"/>
      <c r="AV121" s="89">
        <v>148</v>
      </c>
      <c r="AW121" s="94">
        <v>33</v>
      </c>
      <c r="AX121" s="96">
        <v>46</v>
      </c>
      <c r="CL121" s="89">
        <v>115</v>
      </c>
      <c r="CM121" s="59">
        <v>97</v>
      </c>
      <c r="CN121" s="56">
        <v>69</v>
      </c>
      <c r="ED121" s="91">
        <v>169</v>
      </c>
      <c r="EE121" s="94">
        <v>42</v>
      </c>
      <c r="EF121" s="96">
        <v>48</v>
      </c>
      <c r="FT121" s="89">
        <v>115</v>
      </c>
      <c r="FU121" s="181">
        <v>99</v>
      </c>
      <c r="FV121" s="58">
        <v>75</v>
      </c>
    </row>
    <row r="122" spans="1:178" ht="17" thickBot="1">
      <c r="A122" s="281"/>
      <c r="AV122" s="89">
        <v>149</v>
      </c>
      <c r="AW122" s="94">
        <v>34</v>
      </c>
      <c r="AX122" s="96">
        <v>46</v>
      </c>
      <c r="CL122" s="89">
        <v>116</v>
      </c>
      <c r="CM122" s="59">
        <v>97</v>
      </c>
      <c r="CN122" s="56">
        <v>69</v>
      </c>
      <c r="ED122" s="89">
        <v>170</v>
      </c>
      <c r="EE122" s="181">
        <v>44</v>
      </c>
      <c r="EF122" s="58">
        <v>48</v>
      </c>
      <c r="FT122" s="89">
        <v>116</v>
      </c>
      <c r="FU122" s="181">
        <v>99</v>
      </c>
      <c r="FV122" s="58">
        <v>75</v>
      </c>
    </row>
    <row r="123" spans="1:178" ht="17" thickBot="1">
      <c r="A123" s="281"/>
      <c r="AV123" s="89">
        <v>150</v>
      </c>
      <c r="AW123" s="94">
        <v>35</v>
      </c>
      <c r="AX123" s="96">
        <v>46</v>
      </c>
      <c r="CL123" s="89">
        <v>117</v>
      </c>
      <c r="CM123" s="59">
        <v>97</v>
      </c>
      <c r="CN123" s="56">
        <v>69</v>
      </c>
      <c r="ED123" s="89">
        <v>171</v>
      </c>
      <c r="EE123" s="181">
        <v>45</v>
      </c>
      <c r="EF123" s="58">
        <v>49</v>
      </c>
      <c r="FT123" s="89">
        <v>117</v>
      </c>
      <c r="FU123" s="181">
        <v>99</v>
      </c>
      <c r="FV123" s="58">
        <v>75</v>
      </c>
    </row>
    <row r="124" spans="1:178" ht="17" thickBot="1">
      <c r="A124" s="281"/>
      <c r="AV124" s="89">
        <v>151</v>
      </c>
      <c r="AW124" s="94">
        <v>37</v>
      </c>
      <c r="AX124" s="96">
        <v>47</v>
      </c>
      <c r="CL124" s="89">
        <v>118</v>
      </c>
      <c r="CM124" s="59">
        <v>97</v>
      </c>
      <c r="CN124" s="56">
        <v>69</v>
      </c>
      <c r="ED124" s="89">
        <v>172</v>
      </c>
      <c r="EE124" s="181">
        <v>47</v>
      </c>
      <c r="EF124" s="58">
        <v>49</v>
      </c>
      <c r="FT124" s="89">
        <v>118</v>
      </c>
      <c r="FU124" s="181">
        <v>99</v>
      </c>
      <c r="FV124" s="58">
        <v>76</v>
      </c>
    </row>
    <row r="125" spans="1:178" ht="17" thickBot="1">
      <c r="A125" s="281"/>
      <c r="AV125" s="89">
        <v>152</v>
      </c>
      <c r="AW125" s="94">
        <v>39</v>
      </c>
      <c r="AX125" s="96">
        <v>47</v>
      </c>
      <c r="CL125" s="89">
        <v>119</v>
      </c>
      <c r="CM125" s="59">
        <v>98</v>
      </c>
      <c r="CN125" s="56">
        <v>70</v>
      </c>
      <c r="ED125" s="89">
        <v>173</v>
      </c>
      <c r="EE125" s="181">
        <v>48</v>
      </c>
      <c r="EF125" s="58">
        <v>49</v>
      </c>
      <c r="FT125" s="97">
        <v>119</v>
      </c>
      <c r="FU125" s="78">
        <v>99</v>
      </c>
      <c r="FV125" s="79">
        <v>76</v>
      </c>
    </row>
    <row r="126" spans="1:178" ht="18" thickBot="1">
      <c r="AV126" s="89">
        <v>153</v>
      </c>
      <c r="AW126" s="94">
        <v>40</v>
      </c>
      <c r="AX126" s="96">
        <v>47</v>
      </c>
      <c r="CL126" s="89">
        <v>120</v>
      </c>
      <c r="CM126" s="59">
        <v>98</v>
      </c>
      <c r="CN126" s="56">
        <v>70</v>
      </c>
      <c r="ED126" s="97">
        <v>174</v>
      </c>
      <c r="EE126" s="78">
        <v>49</v>
      </c>
      <c r="EF126" s="79">
        <v>50</v>
      </c>
      <c r="FT126" s="89">
        <v>120</v>
      </c>
      <c r="FU126" s="181" t="s">
        <v>32</v>
      </c>
      <c r="FV126" s="58">
        <v>76</v>
      </c>
    </row>
    <row r="127" spans="1:178" ht="18" thickBot="1">
      <c r="AV127" s="89">
        <v>154</v>
      </c>
      <c r="AW127" s="94">
        <v>41</v>
      </c>
      <c r="AX127" s="96">
        <v>48</v>
      </c>
      <c r="CL127" s="89">
        <v>121</v>
      </c>
      <c r="CM127" s="59">
        <v>98</v>
      </c>
      <c r="CN127" s="56">
        <v>70</v>
      </c>
      <c r="ED127" s="89">
        <v>175</v>
      </c>
      <c r="EE127" s="181">
        <v>51</v>
      </c>
      <c r="EF127" s="58">
        <v>50</v>
      </c>
      <c r="FT127" s="89">
        <v>121</v>
      </c>
      <c r="FU127" s="181" t="s">
        <v>32</v>
      </c>
      <c r="FV127" s="58">
        <v>76</v>
      </c>
    </row>
    <row r="128" spans="1:178" ht="18" thickBot="1">
      <c r="AV128" s="89">
        <v>155</v>
      </c>
      <c r="AW128" s="94">
        <v>42</v>
      </c>
      <c r="AX128" s="96">
        <v>48</v>
      </c>
      <c r="CL128" s="89">
        <v>122</v>
      </c>
      <c r="CM128" s="59">
        <v>98</v>
      </c>
      <c r="CN128" s="56">
        <v>70</v>
      </c>
      <c r="ED128" s="89">
        <v>176</v>
      </c>
      <c r="EE128" s="181">
        <v>52</v>
      </c>
      <c r="EF128" s="58">
        <v>51</v>
      </c>
      <c r="FT128" s="89">
        <v>122</v>
      </c>
      <c r="FU128" s="181" t="s">
        <v>32</v>
      </c>
      <c r="FV128" s="58">
        <v>76</v>
      </c>
    </row>
    <row r="129" spans="48:178" ht="18" thickBot="1">
      <c r="AV129" s="89">
        <v>156</v>
      </c>
      <c r="AW129" s="94">
        <v>44</v>
      </c>
      <c r="AX129" s="96">
        <v>48</v>
      </c>
      <c r="CL129" s="89">
        <v>123</v>
      </c>
      <c r="CM129" s="59">
        <v>98</v>
      </c>
      <c r="CN129" s="56">
        <v>71</v>
      </c>
      <c r="ED129" s="89">
        <v>177</v>
      </c>
      <c r="EE129" s="181">
        <v>53</v>
      </c>
      <c r="EF129" s="58">
        <v>51</v>
      </c>
      <c r="FT129" s="89">
        <v>123</v>
      </c>
      <c r="FU129" s="181" t="s">
        <v>32</v>
      </c>
      <c r="FV129" s="58">
        <v>76</v>
      </c>
    </row>
    <row r="130" spans="48:178" ht="18" thickBot="1">
      <c r="AV130" s="89">
        <v>157</v>
      </c>
      <c r="AW130" s="94">
        <v>45</v>
      </c>
      <c r="AX130" s="96">
        <v>49</v>
      </c>
      <c r="CL130" s="89">
        <v>124</v>
      </c>
      <c r="CM130" s="59">
        <v>98</v>
      </c>
      <c r="CN130" s="56">
        <v>71</v>
      </c>
      <c r="ED130" s="89">
        <v>178</v>
      </c>
      <c r="EE130" s="181">
        <v>53</v>
      </c>
      <c r="EF130" s="58">
        <v>51</v>
      </c>
      <c r="FT130" s="91">
        <v>124</v>
      </c>
      <c r="FU130" s="94" t="s">
        <v>32</v>
      </c>
      <c r="FV130" s="96">
        <v>77</v>
      </c>
    </row>
    <row r="131" spans="48:178" ht="18" thickBot="1">
      <c r="AV131" s="89">
        <v>158</v>
      </c>
      <c r="AW131" s="94">
        <v>46</v>
      </c>
      <c r="AX131" s="96">
        <v>49</v>
      </c>
      <c r="CL131" s="89">
        <v>125</v>
      </c>
      <c r="CM131" s="59">
        <v>98</v>
      </c>
      <c r="CN131" s="56">
        <v>71</v>
      </c>
      <c r="ED131" s="91">
        <v>179</v>
      </c>
      <c r="EE131" s="94">
        <v>54</v>
      </c>
      <c r="EF131" s="96">
        <v>51</v>
      </c>
      <c r="FT131" s="89">
        <v>125</v>
      </c>
      <c r="FU131" s="181" t="s">
        <v>32</v>
      </c>
      <c r="FV131" s="58">
        <v>77</v>
      </c>
    </row>
    <row r="132" spans="48:178" ht="18" thickBot="1">
      <c r="AV132" s="89">
        <v>159</v>
      </c>
      <c r="AW132" s="94">
        <v>47</v>
      </c>
      <c r="AX132" s="96">
        <v>49</v>
      </c>
      <c r="CL132" s="89">
        <v>126</v>
      </c>
      <c r="CM132" s="59">
        <v>99</v>
      </c>
      <c r="CN132" s="56">
        <v>72</v>
      </c>
      <c r="ED132" s="89">
        <v>180</v>
      </c>
      <c r="EE132" s="181">
        <v>55</v>
      </c>
      <c r="EF132" s="58">
        <v>51</v>
      </c>
      <c r="FT132" s="89">
        <v>126</v>
      </c>
      <c r="FU132" s="181" t="s">
        <v>32</v>
      </c>
      <c r="FV132" s="58">
        <v>77</v>
      </c>
    </row>
    <row r="133" spans="48:178" ht="18" thickBot="1">
      <c r="AV133" s="89">
        <v>160</v>
      </c>
      <c r="AW133" s="94">
        <v>48</v>
      </c>
      <c r="AX133" s="96">
        <v>49</v>
      </c>
      <c r="CL133" s="89">
        <v>127</v>
      </c>
      <c r="CM133" s="59">
        <v>99</v>
      </c>
      <c r="CN133" s="56">
        <v>72</v>
      </c>
      <c r="ED133" s="89">
        <v>181</v>
      </c>
      <c r="EE133" s="181">
        <v>57</v>
      </c>
      <c r="EF133" s="58">
        <v>52</v>
      </c>
      <c r="FT133" s="89">
        <v>127</v>
      </c>
      <c r="FU133" s="181" t="s">
        <v>32</v>
      </c>
      <c r="FV133" s="58">
        <v>77</v>
      </c>
    </row>
    <row r="134" spans="48:178" ht="18" thickBot="1">
      <c r="AV134" s="89">
        <v>161</v>
      </c>
      <c r="AW134" s="94">
        <v>49</v>
      </c>
      <c r="AX134" s="96">
        <v>50</v>
      </c>
      <c r="CL134" s="89">
        <v>128</v>
      </c>
      <c r="CM134" s="59">
        <v>99</v>
      </c>
      <c r="CN134" s="56">
        <v>72</v>
      </c>
      <c r="ED134" s="89">
        <v>182</v>
      </c>
      <c r="EE134" s="181">
        <v>58</v>
      </c>
      <c r="EF134" s="58">
        <v>52</v>
      </c>
      <c r="FT134" s="89">
        <v>128</v>
      </c>
      <c r="FU134" s="181" t="s">
        <v>32</v>
      </c>
      <c r="FV134" s="58">
        <v>77</v>
      </c>
    </row>
    <row r="135" spans="48:178" ht="18" thickBot="1">
      <c r="AV135" s="89">
        <v>162</v>
      </c>
      <c r="AW135" s="94">
        <v>51</v>
      </c>
      <c r="AX135" s="96">
        <v>50</v>
      </c>
      <c r="CL135" s="89">
        <v>129</v>
      </c>
      <c r="CM135" s="59">
        <v>99</v>
      </c>
      <c r="CN135" s="56">
        <v>72</v>
      </c>
      <c r="ED135" s="89">
        <v>183</v>
      </c>
      <c r="EE135" s="181">
        <v>60</v>
      </c>
      <c r="EF135" s="58">
        <v>52</v>
      </c>
      <c r="FT135" s="91">
        <v>129</v>
      </c>
      <c r="FU135" s="94" t="s">
        <v>32</v>
      </c>
      <c r="FV135" s="96">
        <v>78</v>
      </c>
    </row>
    <row r="136" spans="48:178" ht="18" thickBot="1">
      <c r="AV136" s="89">
        <v>163</v>
      </c>
      <c r="AW136" s="94">
        <v>52</v>
      </c>
      <c r="AX136" s="96">
        <v>51</v>
      </c>
      <c r="CL136" s="89">
        <v>130</v>
      </c>
      <c r="CM136" s="59">
        <v>99</v>
      </c>
      <c r="CN136" s="56">
        <v>72</v>
      </c>
      <c r="ED136" s="91">
        <v>184</v>
      </c>
      <c r="EE136" s="94">
        <v>61</v>
      </c>
      <c r="EF136" s="96">
        <v>53</v>
      </c>
      <c r="FT136" s="89">
        <v>130</v>
      </c>
      <c r="FU136" s="181" t="s">
        <v>32</v>
      </c>
      <c r="FV136" s="58">
        <v>78</v>
      </c>
    </row>
    <row r="137" spans="48:178" ht="18" thickBot="1">
      <c r="AV137" s="89">
        <v>164</v>
      </c>
      <c r="AW137" s="94">
        <v>54</v>
      </c>
      <c r="AX137" s="96">
        <v>51</v>
      </c>
      <c r="CL137" s="89">
        <v>131</v>
      </c>
      <c r="CM137" s="59">
        <v>99</v>
      </c>
      <c r="CN137" s="56">
        <v>73</v>
      </c>
      <c r="ED137" s="89">
        <v>185</v>
      </c>
      <c r="EE137" s="181">
        <v>62</v>
      </c>
      <c r="EF137" s="58">
        <v>53</v>
      </c>
      <c r="FT137" s="89">
        <v>131</v>
      </c>
      <c r="FU137" s="181" t="s">
        <v>32</v>
      </c>
      <c r="FV137" s="58">
        <v>79</v>
      </c>
    </row>
    <row r="138" spans="48:178" ht="18" thickBot="1">
      <c r="AV138" s="89">
        <v>165</v>
      </c>
      <c r="AW138" s="94">
        <v>55</v>
      </c>
      <c r="AX138" s="96">
        <v>51</v>
      </c>
      <c r="CL138" s="89">
        <v>132</v>
      </c>
      <c r="CM138" s="59">
        <v>99</v>
      </c>
      <c r="CN138" s="56">
        <v>73</v>
      </c>
      <c r="ED138" s="89">
        <v>186</v>
      </c>
      <c r="EE138" s="181">
        <v>63</v>
      </c>
      <c r="EF138" s="58">
        <v>53</v>
      </c>
      <c r="FT138" s="89">
        <v>132</v>
      </c>
      <c r="FU138" s="181" t="s">
        <v>32</v>
      </c>
      <c r="FV138" s="58">
        <v>81</v>
      </c>
    </row>
    <row r="139" spans="48:178" ht="18" thickBot="1">
      <c r="AV139" s="89">
        <v>166</v>
      </c>
      <c r="AW139" s="94">
        <v>56</v>
      </c>
      <c r="AX139" s="96">
        <v>52</v>
      </c>
      <c r="CL139" s="89">
        <v>133</v>
      </c>
      <c r="CM139" s="59">
        <v>99</v>
      </c>
      <c r="CN139" s="56">
        <v>73</v>
      </c>
      <c r="ED139" s="89">
        <v>187</v>
      </c>
      <c r="EE139" s="181">
        <v>65</v>
      </c>
      <c r="EF139" s="58">
        <v>54</v>
      </c>
      <c r="FT139" s="89">
        <v>133</v>
      </c>
      <c r="FU139" s="181" t="s">
        <v>172</v>
      </c>
      <c r="FV139" s="58" t="s">
        <v>174</v>
      </c>
    </row>
    <row r="140" spans="48:178" ht="17" thickBot="1">
      <c r="AV140" s="89">
        <v>167</v>
      </c>
      <c r="AW140" s="94">
        <v>58</v>
      </c>
      <c r="AX140" s="96">
        <v>52</v>
      </c>
      <c r="CL140" s="89">
        <v>134</v>
      </c>
      <c r="CM140" s="59">
        <v>99</v>
      </c>
      <c r="CN140" s="56">
        <v>73</v>
      </c>
      <c r="ED140" s="89">
        <v>188</v>
      </c>
      <c r="EE140" s="181">
        <v>65</v>
      </c>
      <c r="EF140" s="58">
        <v>54</v>
      </c>
      <c r="FT140" s="97"/>
      <c r="FU140" s="75"/>
      <c r="FV140" s="213"/>
    </row>
    <row r="141" spans="48:178" ht="17" thickBot="1">
      <c r="AV141" s="89">
        <v>168</v>
      </c>
      <c r="AW141" s="94">
        <v>59</v>
      </c>
      <c r="AX141" s="96">
        <v>52</v>
      </c>
      <c r="CL141" s="89">
        <v>135</v>
      </c>
      <c r="CM141" s="59">
        <v>99</v>
      </c>
      <c r="CN141" s="56">
        <v>74</v>
      </c>
      <c r="ED141" s="91">
        <v>189</v>
      </c>
      <c r="EE141" s="94">
        <v>66</v>
      </c>
      <c r="EF141" s="96">
        <v>54</v>
      </c>
      <c r="FT141" s="60"/>
      <c r="FU141" s="181"/>
      <c r="FV141" s="58"/>
    </row>
    <row r="142" spans="48:178" ht="17" thickBot="1">
      <c r="AV142" s="89">
        <v>169</v>
      </c>
      <c r="AW142" s="94">
        <v>60</v>
      </c>
      <c r="AX142" s="96">
        <v>53</v>
      </c>
      <c r="CL142" s="89">
        <v>136</v>
      </c>
      <c r="CM142" s="59">
        <v>99</v>
      </c>
      <c r="CN142" s="56">
        <v>74</v>
      </c>
      <c r="ED142" s="89">
        <v>190</v>
      </c>
      <c r="EE142" s="181">
        <v>67</v>
      </c>
      <c r="EF142" s="58">
        <v>54</v>
      </c>
    </row>
    <row r="143" spans="48:178" ht="17" thickBot="1">
      <c r="AV143" s="89">
        <v>170</v>
      </c>
      <c r="AW143" s="94">
        <v>61</v>
      </c>
      <c r="AX143" s="96">
        <v>53</v>
      </c>
      <c r="CL143" s="89">
        <v>137</v>
      </c>
      <c r="CM143" s="59">
        <v>99</v>
      </c>
      <c r="CN143" s="56">
        <v>74</v>
      </c>
      <c r="ED143" s="89">
        <v>191</v>
      </c>
      <c r="EE143" s="181">
        <v>68</v>
      </c>
      <c r="EF143" s="58">
        <v>55</v>
      </c>
    </row>
    <row r="144" spans="48:178" ht="17" thickBot="1">
      <c r="AV144" s="89">
        <v>171</v>
      </c>
      <c r="AW144" s="94">
        <v>62</v>
      </c>
      <c r="AX144" s="96">
        <v>53</v>
      </c>
      <c r="CL144" s="89">
        <v>138</v>
      </c>
      <c r="CM144" s="59">
        <v>99</v>
      </c>
      <c r="CN144" s="56">
        <v>74</v>
      </c>
      <c r="ED144" s="89">
        <v>192</v>
      </c>
      <c r="EE144" s="181">
        <v>69</v>
      </c>
      <c r="EF144" s="58">
        <v>55</v>
      </c>
    </row>
    <row r="145" spans="48:136" ht="17" thickBot="1">
      <c r="AV145" s="89">
        <v>172</v>
      </c>
      <c r="AW145" s="94">
        <v>63</v>
      </c>
      <c r="AX145" s="96">
        <v>53</v>
      </c>
      <c r="CL145" s="89">
        <v>139</v>
      </c>
      <c r="CM145" s="59">
        <v>99</v>
      </c>
      <c r="CN145" s="56">
        <v>74</v>
      </c>
      <c r="ED145" s="89">
        <v>193</v>
      </c>
      <c r="EE145" s="181">
        <v>70</v>
      </c>
      <c r="EF145" s="58">
        <v>55</v>
      </c>
    </row>
    <row r="146" spans="48:136" ht="17" thickBot="1">
      <c r="AV146" s="89">
        <v>173</v>
      </c>
      <c r="AW146" s="94">
        <v>65</v>
      </c>
      <c r="AX146" s="96">
        <v>54</v>
      </c>
      <c r="CL146" s="89">
        <v>140</v>
      </c>
      <c r="CM146" s="59">
        <v>99</v>
      </c>
      <c r="CN146" s="56">
        <v>74</v>
      </c>
      <c r="ED146" s="91">
        <v>194</v>
      </c>
      <c r="EE146" s="94">
        <v>71</v>
      </c>
      <c r="EF146" s="96">
        <v>55</v>
      </c>
    </row>
    <row r="147" spans="48:136" ht="17" thickBot="1">
      <c r="AV147" s="89">
        <v>174</v>
      </c>
      <c r="AW147" s="94">
        <v>66</v>
      </c>
      <c r="AX147" s="96">
        <v>54</v>
      </c>
      <c r="CL147" s="89">
        <v>141</v>
      </c>
      <c r="CM147" s="59">
        <v>99</v>
      </c>
      <c r="CN147" s="56">
        <v>74</v>
      </c>
      <c r="ED147" s="89">
        <v>195</v>
      </c>
      <c r="EE147" s="181">
        <v>72</v>
      </c>
      <c r="EF147" s="58">
        <v>56</v>
      </c>
    </row>
    <row r="148" spans="48:136" ht="17" thickBot="1">
      <c r="AV148" s="89">
        <v>175</v>
      </c>
      <c r="AW148" s="94">
        <v>67</v>
      </c>
      <c r="AX148" s="96">
        <v>54</v>
      </c>
      <c r="CL148" s="89">
        <v>142</v>
      </c>
      <c r="CM148" s="59">
        <v>99</v>
      </c>
      <c r="CN148" s="56">
        <v>74</v>
      </c>
      <c r="ED148" s="89">
        <v>196</v>
      </c>
      <c r="EE148" s="181">
        <v>74</v>
      </c>
      <c r="EF148" s="58">
        <v>56</v>
      </c>
    </row>
    <row r="149" spans="48:136" ht="17" thickBot="1">
      <c r="AV149" s="89">
        <v>176</v>
      </c>
      <c r="AW149" s="94">
        <v>67</v>
      </c>
      <c r="AX149" s="96">
        <v>54</v>
      </c>
      <c r="CL149" s="89">
        <v>143</v>
      </c>
      <c r="CM149" s="59">
        <v>99</v>
      </c>
      <c r="CN149" s="56">
        <v>75</v>
      </c>
      <c r="ED149" s="89">
        <v>197</v>
      </c>
      <c r="EE149" s="181">
        <v>75</v>
      </c>
      <c r="EF149" s="58">
        <v>57</v>
      </c>
    </row>
    <row r="150" spans="48:136" ht="17" thickBot="1">
      <c r="AV150" s="89">
        <v>177</v>
      </c>
      <c r="AW150" s="94">
        <v>68</v>
      </c>
      <c r="AX150" s="96">
        <v>55</v>
      </c>
      <c r="CL150" s="89">
        <v>144</v>
      </c>
      <c r="CM150" s="59">
        <v>99</v>
      </c>
      <c r="CN150" s="56">
        <v>75</v>
      </c>
      <c r="ED150" s="89">
        <v>198</v>
      </c>
      <c r="EE150" s="181">
        <v>75</v>
      </c>
      <c r="EF150" s="58">
        <v>57</v>
      </c>
    </row>
    <row r="151" spans="48:136" ht="17" thickBot="1">
      <c r="AV151" s="89">
        <v>178</v>
      </c>
      <c r="AW151" s="94">
        <v>69</v>
      </c>
      <c r="AX151" s="96">
        <v>55</v>
      </c>
      <c r="CL151" s="89">
        <v>145</v>
      </c>
      <c r="CM151" s="59">
        <v>99</v>
      </c>
      <c r="CN151" s="56">
        <v>75</v>
      </c>
      <c r="ED151" s="91">
        <v>199</v>
      </c>
      <c r="EE151" s="94">
        <v>76</v>
      </c>
      <c r="EF151" s="96">
        <v>57</v>
      </c>
    </row>
    <row r="152" spans="48:136" ht="17" thickBot="1">
      <c r="AV152" s="89">
        <v>179</v>
      </c>
      <c r="AW152" s="94">
        <v>70</v>
      </c>
      <c r="AX152" s="96">
        <v>55</v>
      </c>
      <c r="CL152" s="89">
        <v>146</v>
      </c>
      <c r="CM152" s="59">
        <v>99</v>
      </c>
      <c r="CN152" s="56">
        <v>75</v>
      </c>
      <c r="ED152" s="89">
        <v>200</v>
      </c>
      <c r="EE152" s="181">
        <v>77</v>
      </c>
      <c r="EF152" s="58">
        <v>58</v>
      </c>
    </row>
    <row r="153" spans="48:136" ht="17" thickBot="1">
      <c r="AV153" s="89">
        <v>180</v>
      </c>
      <c r="AW153" s="94">
        <v>71</v>
      </c>
      <c r="AX153" s="96">
        <v>56</v>
      </c>
      <c r="CL153" s="89">
        <v>147</v>
      </c>
      <c r="CM153" s="59">
        <v>99</v>
      </c>
      <c r="CN153" s="56">
        <v>75</v>
      </c>
      <c r="ED153" s="89">
        <v>201</v>
      </c>
      <c r="EE153" s="181">
        <v>79</v>
      </c>
      <c r="EF153" s="58">
        <v>58</v>
      </c>
    </row>
    <row r="154" spans="48:136" ht="17" thickBot="1">
      <c r="AV154" s="89">
        <v>181</v>
      </c>
      <c r="AW154" s="94">
        <v>72</v>
      </c>
      <c r="AX154" s="96">
        <v>56</v>
      </c>
      <c r="CL154" s="89">
        <v>148</v>
      </c>
      <c r="CM154" s="59">
        <v>99</v>
      </c>
      <c r="CN154" s="56">
        <v>75</v>
      </c>
      <c r="ED154" s="89">
        <v>202</v>
      </c>
      <c r="EE154" s="181">
        <v>80</v>
      </c>
      <c r="EF154" s="58">
        <v>59</v>
      </c>
    </row>
    <row r="155" spans="48:136" ht="17" thickBot="1">
      <c r="AV155" s="89">
        <v>182</v>
      </c>
      <c r="AW155" s="94">
        <v>72</v>
      </c>
      <c r="AX155" s="96">
        <v>56</v>
      </c>
      <c r="CL155" s="89">
        <v>149</v>
      </c>
      <c r="CM155" s="59">
        <v>99</v>
      </c>
      <c r="CN155" s="56">
        <v>75</v>
      </c>
      <c r="ED155" s="89">
        <v>203</v>
      </c>
      <c r="EE155" s="181">
        <v>81</v>
      </c>
      <c r="EF155" s="58">
        <v>59</v>
      </c>
    </row>
    <row r="156" spans="48:136" ht="17" thickBot="1">
      <c r="AV156" s="89">
        <v>183</v>
      </c>
      <c r="AW156" s="94">
        <v>73</v>
      </c>
      <c r="AX156" s="96">
        <v>56</v>
      </c>
      <c r="CL156" s="89">
        <v>150</v>
      </c>
      <c r="CM156" s="59">
        <v>99</v>
      </c>
      <c r="CN156" s="56">
        <v>75</v>
      </c>
      <c r="ED156" s="91">
        <v>204</v>
      </c>
      <c r="EE156" s="94">
        <v>83</v>
      </c>
      <c r="EF156" s="96">
        <v>60</v>
      </c>
    </row>
    <row r="157" spans="48:136" ht="17" thickBot="1">
      <c r="AV157" s="89">
        <v>184</v>
      </c>
      <c r="AW157" s="94">
        <v>74</v>
      </c>
      <c r="AX157" s="96">
        <v>56</v>
      </c>
      <c r="CL157" s="89">
        <v>151</v>
      </c>
      <c r="CM157" s="59">
        <v>99</v>
      </c>
      <c r="CN157" s="56">
        <v>75</v>
      </c>
      <c r="ED157" s="89">
        <v>205</v>
      </c>
      <c r="EE157" s="181">
        <v>84</v>
      </c>
      <c r="EF157" s="58">
        <v>60</v>
      </c>
    </row>
    <row r="158" spans="48:136" ht="17" thickBot="1">
      <c r="AV158" s="89">
        <v>185</v>
      </c>
      <c r="AW158" s="94">
        <v>75</v>
      </c>
      <c r="AX158" s="96">
        <v>57</v>
      </c>
      <c r="CL158" s="89">
        <v>152</v>
      </c>
      <c r="CM158" s="59">
        <v>99</v>
      </c>
      <c r="CN158" s="56">
        <v>75</v>
      </c>
      <c r="ED158" s="89">
        <v>206</v>
      </c>
      <c r="EE158" s="181">
        <v>85</v>
      </c>
      <c r="EF158" s="58">
        <v>60</v>
      </c>
    </row>
    <row r="159" spans="48:136" ht="17" thickBot="1">
      <c r="AV159" s="89">
        <v>186</v>
      </c>
      <c r="AW159" s="94">
        <v>76</v>
      </c>
      <c r="AX159" s="96">
        <v>57</v>
      </c>
      <c r="CL159" s="89">
        <v>153</v>
      </c>
      <c r="CM159" s="59">
        <v>99</v>
      </c>
      <c r="CN159" s="56">
        <v>75</v>
      </c>
      <c r="ED159" s="89">
        <v>207</v>
      </c>
      <c r="EE159" s="181">
        <v>86</v>
      </c>
      <c r="EF159" s="58">
        <v>61</v>
      </c>
    </row>
    <row r="160" spans="48:136" ht="17" thickBot="1">
      <c r="AV160" s="89">
        <v>187</v>
      </c>
      <c r="AW160" s="94">
        <v>76</v>
      </c>
      <c r="AX160" s="96">
        <v>57</v>
      </c>
      <c r="CL160" s="89">
        <v>154</v>
      </c>
      <c r="CM160" s="59">
        <v>99</v>
      </c>
      <c r="CN160" s="56">
        <v>76</v>
      </c>
      <c r="ED160" s="89">
        <v>208</v>
      </c>
      <c r="EE160" s="181">
        <v>88</v>
      </c>
      <c r="EF160" s="58">
        <v>62</v>
      </c>
    </row>
    <row r="161" spans="48:136" ht="18" thickBot="1">
      <c r="AV161" s="89">
        <v>188</v>
      </c>
      <c r="AW161" s="94">
        <v>78</v>
      </c>
      <c r="AX161" s="96">
        <v>58</v>
      </c>
      <c r="CL161" s="89">
        <v>155</v>
      </c>
      <c r="CM161" s="59" t="s">
        <v>32</v>
      </c>
      <c r="CN161" s="56">
        <v>76</v>
      </c>
      <c r="ED161" s="91">
        <v>209</v>
      </c>
      <c r="EE161" s="94">
        <v>89</v>
      </c>
      <c r="EF161" s="96">
        <v>62</v>
      </c>
    </row>
    <row r="162" spans="48:136" ht="18" thickBot="1">
      <c r="AV162" s="89">
        <v>189</v>
      </c>
      <c r="AW162" s="94">
        <v>79</v>
      </c>
      <c r="AX162" s="96">
        <v>58</v>
      </c>
      <c r="CL162" s="89">
        <v>156</v>
      </c>
      <c r="CM162" s="59" t="s">
        <v>32</v>
      </c>
      <c r="CN162" s="56">
        <v>76</v>
      </c>
      <c r="ED162" s="89">
        <v>210</v>
      </c>
      <c r="EE162" s="189">
        <v>90</v>
      </c>
      <c r="EF162" s="21">
        <v>63</v>
      </c>
    </row>
    <row r="163" spans="48:136" ht="18" thickBot="1">
      <c r="AV163" s="89">
        <v>190</v>
      </c>
      <c r="AW163" s="94">
        <v>80</v>
      </c>
      <c r="AX163" s="96">
        <v>58</v>
      </c>
      <c r="CL163" s="89">
        <v>157</v>
      </c>
      <c r="CM163" s="59" t="s">
        <v>32</v>
      </c>
      <c r="CN163" s="56">
        <v>76</v>
      </c>
      <c r="ED163" s="89">
        <v>211</v>
      </c>
      <c r="EE163" s="189">
        <v>91</v>
      </c>
      <c r="EF163" s="21">
        <v>64</v>
      </c>
    </row>
    <row r="164" spans="48:136" ht="18" thickBot="1">
      <c r="AV164" s="89">
        <v>191</v>
      </c>
      <c r="AW164" s="94">
        <v>80</v>
      </c>
      <c r="AX164" s="96">
        <v>59</v>
      </c>
      <c r="CL164" s="89">
        <v>158</v>
      </c>
      <c r="CM164" s="59" t="s">
        <v>32</v>
      </c>
      <c r="CN164" s="56">
        <v>77</v>
      </c>
      <c r="ED164" s="89">
        <v>212</v>
      </c>
      <c r="EE164" s="189">
        <v>92</v>
      </c>
      <c r="EF164" s="21">
        <v>64</v>
      </c>
    </row>
    <row r="165" spans="48:136" ht="18" thickBot="1">
      <c r="AV165" s="89">
        <v>192</v>
      </c>
      <c r="AW165" s="94">
        <v>81</v>
      </c>
      <c r="AX165" s="96">
        <v>59</v>
      </c>
      <c r="CL165" s="89">
        <v>159</v>
      </c>
      <c r="CM165" s="59" t="s">
        <v>32</v>
      </c>
      <c r="CN165" s="56">
        <v>77</v>
      </c>
      <c r="ED165" s="89">
        <v>213</v>
      </c>
      <c r="EE165" s="189">
        <v>93</v>
      </c>
      <c r="EF165" s="21">
        <v>65</v>
      </c>
    </row>
    <row r="166" spans="48:136" ht="18" thickBot="1">
      <c r="AV166" s="89">
        <v>193</v>
      </c>
      <c r="AW166" s="94">
        <v>82</v>
      </c>
      <c r="AX166" s="96">
        <v>59</v>
      </c>
      <c r="CL166" s="89">
        <v>160</v>
      </c>
      <c r="CM166" s="59" t="s">
        <v>32</v>
      </c>
      <c r="CN166" s="56">
        <v>77</v>
      </c>
      <c r="ED166" s="97">
        <v>214</v>
      </c>
      <c r="EE166" s="75">
        <v>94</v>
      </c>
      <c r="EF166" s="213">
        <v>65</v>
      </c>
    </row>
    <row r="167" spans="48:136" ht="18" thickBot="1">
      <c r="AV167" s="89">
        <v>194</v>
      </c>
      <c r="AW167" s="94">
        <v>82</v>
      </c>
      <c r="AX167" s="96">
        <v>59</v>
      </c>
      <c r="CL167" s="89">
        <v>161</v>
      </c>
      <c r="CM167" s="59" t="s">
        <v>32</v>
      </c>
      <c r="CN167" s="56">
        <v>78</v>
      </c>
      <c r="ED167" s="60">
        <v>215</v>
      </c>
      <c r="EE167" s="181">
        <v>95</v>
      </c>
      <c r="EF167" s="58">
        <v>66</v>
      </c>
    </row>
    <row r="168" spans="48:136" ht="18" thickBot="1">
      <c r="AV168" s="89">
        <v>195</v>
      </c>
      <c r="AW168" s="94">
        <v>83</v>
      </c>
      <c r="AX168" s="96">
        <v>60</v>
      </c>
      <c r="CL168" s="89">
        <v>162</v>
      </c>
      <c r="CM168" s="59" t="s">
        <v>32</v>
      </c>
      <c r="CN168" s="56">
        <v>78</v>
      </c>
      <c r="ED168" s="60">
        <v>216</v>
      </c>
      <c r="EE168" s="181">
        <v>96</v>
      </c>
      <c r="EF168" s="58">
        <v>67</v>
      </c>
    </row>
    <row r="169" spans="48:136" ht="18" thickBot="1">
      <c r="AV169" s="89">
        <v>196</v>
      </c>
      <c r="AW169" s="94">
        <v>84</v>
      </c>
      <c r="AX169" s="96">
        <v>60</v>
      </c>
      <c r="CL169" s="89">
        <v>163</v>
      </c>
      <c r="CM169" s="59" t="s">
        <v>32</v>
      </c>
      <c r="CN169" s="56">
        <v>78</v>
      </c>
      <c r="ED169" s="60">
        <v>217</v>
      </c>
      <c r="EE169" s="181">
        <v>96</v>
      </c>
      <c r="EF169" s="58">
        <v>68</v>
      </c>
    </row>
    <row r="170" spans="48:136" ht="18" thickBot="1">
      <c r="AV170" s="89">
        <v>197</v>
      </c>
      <c r="AW170" s="94">
        <v>85</v>
      </c>
      <c r="AX170" s="96">
        <v>61</v>
      </c>
      <c r="CL170" s="89">
        <v>164</v>
      </c>
      <c r="CM170" s="59" t="s">
        <v>32</v>
      </c>
      <c r="CN170" s="56">
        <v>78</v>
      </c>
      <c r="ED170" s="60">
        <v>218</v>
      </c>
      <c r="EE170" s="181">
        <v>97</v>
      </c>
      <c r="EF170" s="58">
        <v>69</v>
      </c>
    </row>
    <row r="171" spans="48:136" ht="18" thickBot="1">
      <c r="AV171" s="89">
        <v>198</v>
      </c>
      <c r="AW171" s="94">
        <v>86</v>
      </c>
      <c r="AX171" s="96">
        <v>61</v>
      </c>
      <c r="CL171" s="89">
        <v>165</v>
      </c>
      <c r="CM171" s="59" t="s">
        <v>32</v>
      </c>
      <c r="CN171" s="56">
        <v>79</v>
      </c>
      <c r="ED171" s="214">
        <v>219</v>
      </c>
      <c r="EE171" s="94">
        <v>98</v>
      </c>
      <c r="EF171" s="96">
        <v>71</v>
      </c>
    </row>
    <row r="172" spans="48:136" ht="18" thickBot="1">
      <c r="AV172" s="89">
        <v>199</v>
      </c>
      <c r="AW172" s="94">
        <v>87</v>
      </c>
      <c r="AX172" s="96">
        <v>61</v>
      </c>
      <c r="CL172" s="89">
        <v>166</v>
      </c>
      <c r="CM172" s="59" t="s">
        <v>32</v>
      </c>
      <c r="CN172" s="56">
        <v>79</v>
      </c>
      <c r="ED172" s="60">
        <v>220</v>
      </c>
      <c r="EE172" s="181">
        <v>99</v>
      </c>
      <c r="EF172" s="58">
        <v>73</v>
      </c>
    </row>
    <row r="173" spans="48:136" ht="18" thickBot="1">
      <c r="AV173" s="89">
        <v>200</v>
      </c>
      <c r="AW173" s="94">
        <v>87</v>
      </c>
      <c r="AX173" s="96">
        <v>61</v>
      </c>
      <c r="CL173" s="89">
        <v>167</v>
      </c>
      <c r="CM173" s="59" t="s">
        <v>32</v>
      </c>
      <c r="CN173" s="56">
        <v>79</v>
      </c>
      <c r="ED173" s="60">
        <v>221</v>
      </c>
      <c r="EE173" s="181">
        <v>99</v>
      </c>
      <c r="EF173" s="58">
        <v>74</v>
      </c>
    </row>
    <row r="174" spans="48:136" ht="18" thickBot="1">
      <c r="AV174" s="89">
        <v>201</v>
      </c>
      <c r="AW174" s="94">
        <v>88</v>
      </c>
      <c r="AX174" s="96">
        <v>62</v>
      </c>
      <c r="CL174" s="89">
        <v>168</v>
      </c>
      <c r="CM174" s="59" t="s">
        <v>32</v>
      </c>
      <c r="CN174" s="56">
        <v>79</v>
      </c>
      <c r="ED174" s="60">
        <v>222</v>
      </c>
      <c r="EE174" s="181">
        <v>99</v>
      </c>
      <c r="EF174" s="58">
        <v>75</v>
      </c>
    </row>
    <row r="175" spans="48:136" ht="18" thickBot="1">
      <c r="AV175" s="89">
        <v>202</v>
      </c>
      <c r="AW175" s="94">
        <v>89</v>
      </c>
      <c r="AX175" s="96">
        <v>62</v>
      </c>
      <c r="CL175" s="89">
        <v>169</v>
      </c>
      <c r="CM175" s="59" t="s">
        <v>32</v>
      </c>
      <c r="CN175" s="56">
        <v>79</v>
      </c>
      <c r="ED175" s="74">
        <v>223</v>
      </c>
      <c r="EE175" s="78" t="s">
        <v>32</v>
      </c>
      <c r="EF175" s="79">
        <v>77</v>
      </c>
    </row>
    <row r="176" spans="48:136" ht="18" thickBot="1">
      <c r="AV176" s="89">
        <v>203</v>
      </c>
      <c r="AW176" s="94">
        <v>90</v>
      </c>
      <c r="AX176" s="96">
        <v>63</v>
      </c>
      <c r="CL176" s="89">
        <v>170</v>
      </c>
      <c r="CM176" s="59" t="s">
        <v>32</v>
      </c>
      <c r="CN176" s="56">
        <v>79</v>
      </c>
      <c r="ED176" s="182">
        <v>224</v>
      </c>
      <c r="EE176" s="183" t="s">
        <v>172</v>
      </c>
      <c r="EF176" s="183" t="s">
        <v>175</v>
      </c>
    </row>
    <row r="177" spans="48:136" ht="18" thickBot="1">
      <c r="AV177" s="89">
        <v>204</v>
      </c>
      <c r="AW177" s="94">
        <v>91</v>
      </c>
      <c r="AX177" s="96">
        <v>63</v>
      </c>
      <c r="CL177" s="89">
        <v>171</v>
      </c>
      <c r="CM177" s="59" t="s">
        <v>32</v>
      </c>
      <c r="CN177" s="56">
        <v>79</v>
      </c>
      <c r="ED177" s="182"/>
      <c r="EE177" s="183"/>
      <c r="EF177" s="183"/>
    </row>
    <row r="178" spans="48:136" ht="18" thickBot="1">
      <c r="AV178" s="89">
        <v>205</v>
      </c>
      <c r="AW178" s="94">
        <v>91</v>
      </c>
      <c r="AX178" s="96">
        <v>64</v>
      </c>
      <c r="CL178" s="89">
        <v>172</v>
      </c>
      <c r="CM178" s="59" t="s">
        <v>32</v>
      </c>
      <c r="CN178" s="56">
        <v>80</v>
      </c>
      <c r="ED178" s="182"/>
      <c r="EE178" s="183"/>
      <c r="EF178" s="183"/>
    </row>
    <row r="179" spans="48:136" ht="18" thickBot="1">
      <c r="AV179" s="89">
        <v>206</v>
      </c>
      <c r="AW179" s="94">
        <v>92</v>
      </c>
      <c r="AX179" s="96">
        <v>64</v>
      </c>
      <c r="CL179" s="89">
        <v>173</v>
      </c>
      <c r="CM179" s="59" t="s">
        <v>32</v>
      </c>
      <c r="CN179" s="56">
        <v>80</v>
      </c>
      <c r="ED179" s="182"/>
      <c r="EE179" s="183"/>
      <c r="EF179" s="183"/>
    </row>
    <row r="180" spans="48:136" ht="18" thickBot="1">
      <c r="AV180" s="89">
        <v>207</v>
      </c>
      <c r="AW180" s="94">
        <v>92</v>
      </c>
      <c r="AX180" s="96">
        <v>64</v>
      </c>
      <c r="CL180" s="89">
        <v>174</v>
      </c>
      <c r="CM180" s="59" t="s">
        <v>32</v>
      </c>
      <c r="CN180" s="56">
        <v>80</v>
      </c>
      <c r="ED180" s="182"/>
      <c r="EE180" s="183"/>
      <c r="EF180" s="183"/>
    </row>
    <row r="181" spans="48:136" ht="18" thickBot="1">
      <c r="AV181" s="89">
        <v>208</v>
      </c>
      <c r="AW181" s="94">
        <v>93</v>
      </c>
      <c r="AX181" s="96">
        <v>64</v>
      </c>
      <c r="CL181" s="89">
        <v>175</v>
      </c>
      <c r="CM181" s="59" t="s">
        <v>32</v>
      </c>
      <c r="CN181" s="56">
        <v>80</v>
      </c>
      <c r="ED181" s="182"/>
      <c r="EE181" s="183"/>
      <c r="EF181" s="183"/>
    </row>
    <row r="182" spans="48:136" ht="18" thickBot="1">
      <c r="AV182" s="89">
        <v>209</v>
      </c>
      <c r="AW182" s="94">
        <v>93</v>
      </c>
      <c r="AX182" s="96">
        <v>65</v>
      </c>
      <c r="CL182" s="89">
        <v>176</v>
      </c>
      <c r="CM182" s="59" t="s">
        <v>32</v>
      </c>
      <c r="CN182" s="56">
        <v>80</v>
      </c>
      <c r="ED182" s="182"/>
      <c r="EE182" s="183"/>
      <c r="EF182" s="183"/>
    </row>
    <row r="183" spans="48:136" ht="18" thickBot="1">
      <c r="AV183" s="89">
        <v>210</v>
      </c>
      <c r="AW183" s="94">
        <v>93</v>
      </c>
      <c r="AX183" s="96">
        <v>65</v>
      </c>
      <c r="CL183" s="89">
        <v>177</v>
      </c>
      <c r="CM183" s="59" t="s">
        <v>32</v>
      </c>
      <c r="CN183" s="56">
        <v>80</v>
      </c>
      <c r="ED183" s="182"/>
      <c r="EE183" s="183"/>
      <c r="EF183" s="183"/>
    </row>
    <row r="184" spans="48:136" ht="18" thickBot="1">
      <c r="AV184" s="89">
        <v>211</v>
      </c>
      <c r="AW184" s="94">
        <v>94</v>
      </c>
      <c r="AX184" s="96">
        <v>65</v>
      </c>
      <c r="CL184" s="89">
        <v>178</v>
      </c>
      <c r="CM184" s="59" t="s">
        <v>32</v>
      </c>
      <c r="CN184" s="56">
        <v>81</v>
      </c>
      <c r="ED184" s="182"/>
      <c r="EE184" s="183"/>
      <c r="EF184" s="183"/>
    </row>
    <row r="185" spans="48:136" ht="18" thickBot="1">
      <c r="AV185" s="89">
        <v>212</v>
      </c>
      <c r="AW185" s="94">
        <v>94</v>
      </c>
      <c r="AX185" s="96">
        <v>66</v>
      </c>
      <c r="CL185" s="89">
        <v>179</v>
      </c>
      <c r="CM185" s="59" t="s">
        <v>32</v>
      </c>
      <c r="CN185" s="56">
        <v>81</v>
      </c>
      <c r="ED185" s="182"/>
      <c r="EE185" s="183"/>
      <c r="EF185" s="183"/>
    </row>
    <row r="186" spans="48:136" ht="18" thickBot="1">
      <c r="AV186" s="89">
        <v>213</v>
      </c>
      <c r="AW186" s="94">
        <v>95</v>
      </c>
      <c r="AX186" s="96">
        <v>67</v>
      </c>
      <c r="CL186" s="89">
        <v>180</v>
      </c>
      <c r="CM186" s="59" t="s">
        <v>32</v>
      </c>
      <c r="CN186" s="56">
        <v>81</v>
      </c>
      <c r="ED186" s="182"/>
      <c r="EE186" s="183"/>
      <c r="EF186" s="183"/>
    </row>
    <row r="187" spans="48:136" ht="18" thickBot="1">
      <c r="AV187" s="89">
        <v>214</v>
      </c>
      <c r="AW187" s="94">
        <v>96</v>
      </c>
      <c r="AX187" s="96">
        <v>67</v>
      </c>
      <c r="CL187" s="89">
        <v>181</v>
      </c>
      <c r="CM187" s="59" t="s">
        <v>32</v>
      </c>
      <c r="CN187" s="56">
        <v>81</v>
      </c>
      <c r="ED187" s="182"/>
      <c r="EE187" s="183"/>
      <c r="EF187" s="183"/>
    </row>
    <row r="188" spans="48:136" ht="18" thickBot="1">
      <c r="AV188" s="89">
        <v>215</v>
      </c>
      <c r="AW188" s="94">
        <v>97</v>
      </c>
      <c r="AX188" s="96">
        <v>68</v>
      </c>
      <c r="CL188" s="89">
        <v>182</v>
      </c>
      <c r="CM188" s="59" t="s">
        <v>32</v>
      </c>
      <c r="CN188" s="56">
        <v>81</v>
      </c>
      <c r="ED188" s="182"/>
      <c r="EE188" s="183"/>
      <c r="EF188" s="183"/>
    </row>
    <row r="189" spans="48:136" ht="18" thickBot="1">
      <c r="AV189" s="89">
        <v>216</v>
      </c>
      <c r="AW189" s="94">
        <v>97</v>
      </c>
      <c r="AX189" s="96">
        <v>69</v>
      </c>
      <c r="CL189" s="89">
        <v>183</v>
      </c>
      <c r="CM189" s="59" t="s">
        <v>32</v>
      </c>
      <c r="CN189" s="56">
        <v>81</v>
      </c>
      <c r="ED189" s="182"/>
      <c r="EE189" s="183"/>
      <c r="EF189" s="183"/>
    </row>
    <row r="190" spans="48:136" ht="18" thickBot="1">
      <c r="AV190" s="89">
        <v>217</v>
      </c>
      <c r="AW190" s="94">
        <v>98</v>
      </c>
      <c r="AX190" s="96">
        <v>70</v>
      </c>
      <c r="CL190" s="89">
        <v>184</v>
      </c>
      <c r="CM190" s="59" t="s">
        <v>32</v>
      </c>
      <c r="CN190" s="56">
        <v>81</v>
      </c>
      <c r="ED190" s="182"/>
      <c r="EE190" s="183"/>
      <c r="EF190" s="183"/>
    </row>
    <row r="191" spans="48:136" ht="18" thickBot="1">
      <c r="AV191" s="89">
        <v>218</v>
      </c>
      <c r="AW191" s="94">
        <v>98</v>
      </c>
      <c r="AX191" s="96">
        <v>71</v>
      </c>
      <c r="CL191" s="89">
        <v>185</v>
      </c>
      <c r="CM191" s="59" t="s">
        <v>172</v>
      </c>
      <c r="CN191" t="s">
        <v>174</v>
      </c>
      <c r="ED191" s="182"/>
      <c r="EE191" s="183"/>
      <c r="EF191" s="183"/>
    </row>
    <row r="192" spans="48:136" ht="17" thickBot="1">
      <c r="AV192" s="89">
        <v>219</v>
      </c>
      <c r="AW192" s="94">
        <v>99</v>
      </c>
      <c r="AX192" s="96">
        <v>72</v>
      </c>
      <c r="ED192" s="182"/>
      <c r="EE192" s="183"/>
      <c r="EF192" s="183"/>
    </row>
    <row r="193" spans="48:136" ht="17" thickBot="1">
      <c r="AV193" s="89">
        <v>220</v>
      </c>
      <c r="AW193" s="94">
        <v>99</v>
      </c>
      <c r="AX193" s="96">
        <v>74</v>
      </c>
      <c r="ED193" s="182"/>
      <c r="EE193" s="183"/>
      <c r="EF193" s="183"/>
    </row>
    <row r="194" spans="48:136" ht="18" thickBot="1">
      <c r="AV194" s="89">
        <v>221</v>
      </c>
      <c r="AW194" s="94" t="s">
        <v>32</v>
      </c>
      <c r="AX194" s="96">
        <v>76</v>
      </c>
      <c r="ED194" s="182"/>
      <c r="EE194" s="211"/>
      <c r="EF194" s="183"/>
    </row>
    <row r="195" spans="48:136" ht="18" thickBot="1">
      <c r="AV195" s="97">
        <v>222</v>
      </c>
      <c r="AW195" s="78" t="s">
        <v>32</v>
      </c>
      <c r="AX195" s="79">
        <v>79</v>
      </c>
      <c r="ED195" s="182"/>
      <c r="EE195" s="211"/>
      <c r="EF195" s="183"/>
    </row>
    <row r="196" spans="48:136" ht="16">
      <c r="AV196" s="89">
        <v>223</v>
      </c>
      <c r="AW196" s="215" t="s">
        <v>172</v>
      </c>
      <c r="AX196" s="215" t="s">
        <v>173</v>
      </c>
    </row>
    <row r="204" spans="48:136" ht="17.25" customHeight="1"/>
    <row r="397" spans="48:50">
      <c r="AV397" s="209"/>
      <c r="AW397" s="209"/>
      <c r="AX397" s="209"/>
    </row>
    <row r="398" spans="48:50">
      <c r="AV398" s="209"/>
      <c r="AW398" s="209"/>
      <c r="AX398" s="209"/>
    </row>
    <row r="399" spans="48:50">
      <c r="AV399" s="209"/>
      <c r="AW399" s="209"/>
      <c r="AX399" s="209"/>
    </row>
    <row r="400" spans="48:50">
      <c r="AV400" s="209"/>
      <c r="AW400" s="209"/>
      <c r="AX400" s="209"/>
    </row>
  </sheetData>
  <sheetProtection algorithmName="SHA-512" hashValue="Iru2MOUZAkWkHTSy+ENLiJ8D2kJAbkRuxDRJoLI1TdwDZiNtcqkArkYLo12ai0aejNU8p31G+VhbK5NX/peYsA==" saltValue="KFY6burhk9FBI/KitvWkGw==" spinCount="100000" sheet="1" objects="1" scenarios="1"/>
  <mergeCells count="62">
    <mergeCell ref="GI4:GJ4"/>
    <mergeCell ref="GG3:GH4"/>
    <mergeCell ref="GI3:GJ3"/>
    <mergeCell ref="FX3:FX4"/>
    <mergeCell ref="FY3:FZ4"/>
    <mergeCell ref="GA3:GB3"/>
    <mergeCell ref="GC3:GD3"/>
    <mergeCell ref="GE3:GF4"/>
    <mergeCell ref="GA4:GB4"/>
    <mergeCell ref="GC4:GD4"/>
    <mergeCell ref="EQ3:ER3"/>
    <mergeCell ref="FJ3:FL3"/>
    <mergeCell ref="FM3:FO3"/>
    <mergeCell ref="FP3:FR3"/>
    <mergeCell ref="FT3:FV3"/>
    <mergeCell ref="ED3:EF3"/>
    <mergeCell ref="EI3:EJ3"/>
    <mergeCell ref="EK3:EL3"/>
    <mergeCell ref="EM3:EN3"/>
    <mergeCell ref="EO3:EP3"/>
    <mergeCell ref="DO3:DP3"/>
    <mergeCell ref="DQ3:DR3"/>
    <mergeCell ref="DT3:DV3"/>
    <mergeCell ref="DW3:DY3"/>
    <mergeCell ref="DZ3:EB3"/>
    <mergeCell ref="DE3:DF3"/>
    <mergeCell ref="DG3:DH3"/>
    <mergeCell ref="DI3:DJ3"/>
    <mergeCell ref="DK3:DL3"/>
    <mergeCell ref="DM3:DN3"/>
    <mergeCell ref="AG3:AH3"/>
    <mergeCell ref="AR3:AT3"/>
    <mergeCell ref="AV3:AX3"/>
    <mergeCell ref="BA3:BB3"/>
    <mergeCell ref="BC3:BD3"/>
    <mergeCell ref="W3:X3"/>
    <mergeCell ref="Y3:Z3"/>
    <mergeCell ref="AA3:AB3"/>
    <mergeCell ref="AC3:AD3"/>
    <mergeCell ref="AE3:AF3"/>
    <mergeCell ref="BI3:BJ3"/>
    <mergeCell ref="BG3:BH3"/>
    <mergeCell ref="AL3:AN3"/>
    <mergeCell ref="AO3:AQ3"/>
    <mergeCell ref="AI3:AJ3"/>
    <mergeCell ref="BE3:BF3"/>
    <mergeCell ref="F3:H3"/>
    <mergeCell ref="F40:H40"/>
    <mergeCell ref="CW3:CX4"/>
    <mergeCell ref="CY3:CZ4"/>
    <mergeCell ref="DA3:DB3"/>
    <mergeCell ref="DA4:DB4"/>
    <mergeCell ref="CP3:CP4"/>
    <mergeCell ref="CQ3:CR4"/>
    <mergeCell ref="CS3:CT3"/>
    <mergeCell ref="CS4:CT4"/>
    <mergeCell ref="CU3:CV3"/>
    <mergeCell ref="CU4:CV4"/>
    <mergeCell ref="CB3:CD3"/>
    <mergeCell ref="CE3:CG3"/>
    <mergeCell ref="CH3:CJ3"/>
    <mergeCell ref="CL3:CN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GJ400"/>
  <sheetViews>
    <sheetView topLeftCell="A13" zoomScale="70" zoomScaleNormal="70" workbookViewId="0">
      <selection activeCell="G42" sqref="G42:G64"/>
    </sheetView>
  </sheetViews>
  <sheetFormatPr baseColWidth="10" defaultColWidth="8.83203125" defaultRowHeight="15"/>
  <cols>
    <col min="2" max="3" width="11" customWidth="1"/>
    <col min="5" max="5" width="18.1640625" customWidth="1"/>
    <col min="6" max="6" width="20.1640625" customWidth="1"/>
    <col min="7" max="9" width="9" customWidth="1"/>
    <col min="10" max="10" width="17.1640625" customWidth="1"/>
    <col min="11" max="19" width="9" hidden="1" customWidth="1"/>
    <col min="20" max="20" width="9" customWidth="1"/>
    <col min="21" max="21" width="9.1640625" hidden="1" customWidth="1"/>
    <col min="22" max="71" width="9" hidden="1" customWidth="1"/>
    <col min="72" max="72" width="9.5" hidden="1" customWidth="1"/>
    <col min="73" max="106" width="9" hidden="1" customWidth="1"/>
    <col min="107" max="107" width="9.1640625" hidden="1" customWidth="1"/>
    <col min="108" max="122" width="9" hidden="1" customWidth="1"/>
    <col min="123" max="123" width="9.1640625" hidden="1" customWidth="1"/>
    <col min="124" max="148" width="9" hidden="1" customWidth="1"/>
    <col min="149" max="149" width="9.1640625" hidden="1" customWidth="1"/>
    <col min="150" max="164" width="9" hidden="1" customWidth="1"/>
    <col min="165" max="165" width="9.1640625" hidden="1" customWidth="1"/>
    <col min="166" max="178" width="9" hidden="1" customWidth="1"/>
    <col min="179" max="192" width="9.1640625" hidden="1" customWidth="1"/>
    <col min="193" max="193" width="9.1640625" customWidth="1"/>
  </cols>
  <sheetData>
    <row r="1" spans="1:192">
      <c r="A1" t="s">
        <v>0</v>
      </c>
      <c r="B1" s="215" t="s">
        <v>2</v>
      </c>
      <c r="C1" s="215" t="s">
        <v>3</v>
      </c>
      <c r="D1" t="s">
        <v>4</v>
      </c>
      <c r="E1" t="s">
        <v>5</v>
      </c>
      <c r="W1" s="1" t="str">
        <f>VLOOKUP(K5,V6:W42,2)</f>
        <v>&gt;99</v>
      </c>
      <c r="X1" s="1">
        <f>VLOOKUP(K5,V6:X42,3)</f>
        <v>77</v>
      </c>
      <c r="Y1" s="1" t="str">
        <f>VLOOKUP(K6,V6:AJ42,4)</f>
        <v>&gt;99</v>
      </c>
      <c r="Z1" s="1" t="str">
        <f>VLOOKUP(K6,V6:AJ42,5)</f>
        <v>&gt;77</v>
      </c>
      <c r="AA1" s="1">
        <f>VLOOKUP(K7,V6:AJ42,6)</f>
        <v>95</v>
      </c>
      <c r="AB1" s="1">
        <f>VLOOKUP(K7,V6:AJ42,7)</f>
        <v>66</v>
      </c>
      <c r="AC1" s="1">
        <f>VLOOKUP(K8,V6:AJ42,8)</f>
        <v>99</v>
      </c>
      <c r="AD1" s="1">
        <f>VLOOKUP(K8,V6:AJ42,9)</f>
        <v>74</v>
      </c>
      <c r="AE1" s="1">
        <f>VLOOKUP(K9,V6:AJ42,10)</f>
        <v>99</v>
      </c>
      <c r="AF1" s="1">
        <f>VLOOKUP(K9,V6:AJ42,11)</f>
        <v>72</v>
      </c>
      <c r="AG1" s="1">
        <f>VLOOKUP(K10,V6:AJ42,12)</f>
        <v>99</v>
      </c>
      <c r="AH1" s="1">
        <f>VLOOKUP(K10,V6:AJ42,13)</f>
        <v>73</v>
      </c>
      <c r="AI1" s="1">
        <f>VLOOKUP(K11,V6:AJ42,14)</f>
        <v>95</v>
      </c>
      <c r="AJ1" s="1">
        <f>VLOOKUP(K11,V6:AJ42,15)</f>
        <v>66</v>
      </c>
      <c r="AK1" s="1"/>
      <c r="AL1" s="1"/>
      <c r="AM1" s="1" t="str">
        <f>VLOOKUP(K14,AL6:AN63,2)</f>
        <v>&gt;99</v>
      </c>
      <c r="AN1" s="1" t="str">
        <f>VLOOKUP(K14,AL6:AN63,3)</f>
        <v>&gt;79</v>
      </c>
      <c r="AO1" s="1"/>
      <c r="AP1" s="1" t="str">
        <f>VLOOKUP(K15,AO6:AQ98,2)</f>
        <v>&gt;99</v>
      </c>
      <c r="AQ1" s="1">
        <f>VLOOKUP(K15,AO6:AQ98,3)</f>
        <v>76</v>
      </c>
      <c r="AR1" s="1"/>
      <c r="AS1" s="1">
        <f>VLOOKUP(K16,AR6:AT97,2)</f>
        <v>99</v>
      </c>
      <c r="AT1" s="1">
        <f>VLOOKUP(K16,AR6:AT97,3)</f>
        <v>74</v>
      </c>
      <c r="AU1" s="1"/>
      <c r="AV1" s="1"/>
      <c r="AW1" s="1" t="str">
        <f>VLOOKUP(K19,AV6:AX210,2)</f>
        <v>&gt;99</v>
      </c>
      <c r="AX1" s="1" t="str">
        <f>VLOOKUP(K19,AV6:AX210,3)</f>
        <v>&gt;81</v>
      </c>
      <c r="AY1" s="1"/>
      <c r="AZ1" s="1"/>
      <c r="BA1" s="1" t="str">
        <f>VLOOKUP(K22,AZ6:BJ58,2)</f>
        <v>&gt;99</v>
      </c>
      <c r="BB1" s="1" t="str">
        <f>VLOOKUP(K22,AZ6:BJ58,3)</f>
        <v>&gt;81</v>
      </c>
      <c r="BC1" s="1" t="str">
        <f>VLOOKUP(K23,AZ6:BJ58,4)</f>
        <v>&gt;99</v>
      </c>
      <c r="BD1" s="1">
        <f>VLOOKUP(K23,AZ6:BJ58,5)</f>
        <v>78</v>
      </c>
      <c r="BE1" s="1">
        <f>VLOOKUP(K24,AZ6:BJ58,6)</f>
        <v>98</v>
      </c>
      <c r="BF1" s="1">
        <f>VLOOKUP(K24,AZ6:BJ58,7)</f>
        <v>72</v>
      </c>
      <c r="BG1" s="1">
        <f>VLOOKUP(K25,AZ6:BJ58,8)</f>
        <v>92</v>
      </c>
      <c r="BH1" s="1">
        <f>VLOOKUP(K25,AZ6:BJ58,9)</f>
        <v>64</v>
      </c>
      <c r="BI1" s="1">
        <f>VLOOKUP(K26,AZ6:BJ58,10)</f>
        <v>93</v>
      </c>
      <c r="BJ1" s="1">
        <f>VLOOKUP(K26,AZ6:BJ58,11)</f>
        <v>65</v>
      </c>
      <c r="BK1" s="1"/>
      <c r="BL1" s="1"/>
      <c r="BM1" s="1" t="str">
        <f>VLOOKUP(K30,BL8:BZ48,2)</f>
        <v>&gt;99</v>
      </c>
      <c r="BN1" s="1">
        <f>VLOOKUP(K30,BL8:BZ48,3)</f>
        <v>81</v>
      </c>
      <c r="BO1" s="1" t="str">
        <f>VLOOKUP(K31,BL8:BZ48,4)</f>
        <v>&gt;99</v>
      </c>
      <c r="BP1" s="1">
        <f>VLOOKUP(K31,BL8:BZ48,5)</f>
        <v>81</v>
      </c>
      <c r="BQ1" s="1" t="str">
        <f>VLOOKUP(K32,BL8:BZ48,6)</f>
        <v>&gt;99</v>
      </c>
      <c r="BR1" s="1">
        <f>VLOOKUP(K32,BL8:BZ48,7)</f>
        <v>81</v>
      </c>
      <c r="BS1" s="1" t="str">
        <f>VLOOKUP(K33,BL8:BZ48,8)</f>
        <v>&gt;99</v>
      </c>
      <c r="BT1" s="1" t="str">
        <f>VLOOKUP(K33,BL8:BZ48,9)</f>
        <v>&gt;81</v>
      </c>
      <c r="BU1" s="1" t="str">
        <f>VLOOKUP(K34,BL8:BZ48,10)</f>
        <v>&gt;99</v>
      </c>
      <c r="BV1" s="1" t="str">
        <f>VLOOKUP(K34,BL8:BZ48,11)</f>
        <v>&gt;81</v>
      </c>
      <c r="BW1" s="1" t="str">
        <f>VLOOKUP(K35,BL8:BZ48,12)</f>
        <v>&gt;99</v>
      </c>
      <c r="BX1" s="1" t="str">
        <f>VLOOKUP(K35,BL8:BZ48,13)</f>
        <v>&gt;81</v>
      </c>
      <c r="BY1" s="1" t="str">
        <f>VLOOKUP(K36,BL8:BZ48,14)</f>
        <v>&gt;99</v>
      </c>
      <c r="BZ1" s="1" t="str">
        <f>VLOOKUP(K36,BL8:BZ48,15)</f>
        <v>&gt;81</v>
      </c>
      <c r="CC1" s="1" t="str">
        <f>VLOOKUP(K39,CB6:CD67,2)</f>
        <v>&gt;99</v>
      </c>
      <c r="CD1" s="1">
        <f>VLOOKUP(K39,CB6:CD67,3)</f>
        <v>81</v>
      </c>
      <c r="CE1" s="1"/>
      <c r="CF1" s="1" t="str">
        <f>VLOOKUP(K40,CE6:CG80,2)</f>
        <v>&gt;99</v>
      </c>
      <c r="CG1" s="1" t="str">
        <f>VLOOKUP(K40,CE6:CG80,3)</f>
        <v>&gt;81</v>
      </c>
      <c r="CH1" s="1"/>
      <c r="CI1" s="1" t="str">
        <f>VLOOKUP(K41,CH6:CJ66,2)</f>
        <v>&gt;99</v>
      </c>
      <c r="CJ1" s="1" t="str">
        <f>VLOOKUP(K41,CH6:CJ66,3)</f>
        <v>&gt;81</v>
      </c>
      <c r="CM1" s="1" t="str">
        <f>VLOOKUP(K44,CL6:CN195,2)</f>
        <v>&gt;99</v>
      </c>
      <c r="CN1" s="1" t="str">
        <f>VLOOKUP(K44,CL6:CN195,3)</f>
        <v>&gt;81</v>
      </c>
      <c r="CQ1" s="1" t="str">
        <f>VLOOKUP(K47,CP7:DB35,2)</f>
        <v>&gt;99</v>
      </c>
      <c r="CR1" s="1" t="str">
        <f>VLOOKUP(K47,CP7:DB35,3)</f>
        <v>&gt;78</v>
      </c>
      <c r="CS1" s="1" t="str">
        <f>VLOOKUP(K48,CP7:DB35,4)</f>
        <v>&gt;99</v>
      </c>
      <c r="CT1" s="1">
        <f>VLOOKUP(K48,CP7:DB35,5)</f>
        <v>78</v>
      </c>
      <c r="CU1" s="1" t="str">
        <f>VLOOKUP(K49,CP7:DB35,6)</f>
        <v>&gt;99</v>
      </c>
      <c r="CV1" s="1" t="str">
        <f>VLOOKUP(K49,CP7:DB35,7)</f>
        <v>&gt;80</v>
      </c>
      <c r="CW1" s="1" t="str">
        <f>VLOOKUP(K50,CP7:DB35,8)</f>
        <v>&gt;99</v>
      </c>
      <c r="CX1" s="1" t="str">
        <f>VLOOKUP(K50,CP7:DB35,9)</f>
        <v>&gt;81</v>
      </c>
      <c r="CY1" s="1" t="str">
        <f>VLOOKUP(K51,CP7:DB35,10)</f>
        <v>&gt;99</v>
      </c>
      <c r="CZ1" s="1" t="str">
        <f>VLOOKUP(K51,CP7:DB35,11)</f>
        <v>&gt;79</v>
      </c>
      <c r="DA1" s="1" t="str">
        <f>VLOOKUP(K52,CP7:DB35,12)</f>
        <v>&gt;99</v>
      </c>
      <c r="DB1" s="1" t="str">
        <f>VLOOKUP(K52,CP7:DB35,13)</f>
        <v>&gt;81</v>
      </c>
      <c r="DE1" s="281">
        <f>VLOOKUP(K5,DD6:DR42,2)</f>
        <v>99</v>
      </c>
      <c r="DF1" s="281">
        <f>VLOOKUP(K5,DD6:DR42,3)</f>
        <v>76</v>
      </c>
      <c r="DG1" s="281" t="str">
        <f>VLOOKUP(K6,DD6:DR42,4)</f>
        <v>&gt;99</v>
      </c>
      <c r="DH1" s="281">
        <f>VLOOKUP(K6,DD6:DR42,5)</f>
        <v>81</v>
      </c>
      <c r="DI1" s="281">
        <f>VLOOKUP(K7,DD6:DR42,6)</f>
        <v>95</v>
      </c>
      <c r="DJ1" s="281">
        <f>VLOOKUP(K7,DD6:DR42,7)</f>
        <v>67</v>
      </c>
      <c r="DK1" s="281">
        <f>VLOOKUP(K8,DD6:DR42,8)</f>
        <v>98</v>
      </c>
      <c r="DL1" s="281">
        <f>VLOOKUP(K8,DD6:DR42,9)</f>
        <v>70</v>
      </c>
      <c r="DM1" s="281">
        <f>VLOOKUP(K9,DD6:DR42,10)</f>
        <v>99</v>
      </c>
      <c r="DN1" s="281">
        <f>VLOOKUP(K9,DD6:DR42,11)</f>
        <v>74</v>
      </c>
      <c r="DO1" s="281">
        <f>VLOOKUP(K10,DD6:DR42,12)</f>
        <v>98</v>
      </c>
      <c r="DP1" s="281">
        <f>VLOOKUP(K10,DD6:DR42,13)</f>
        <v>70</v>
      </c>
      <c r="DQ1" s="281">
        <f>VLOOKUP(K11,DD6:DR42,14)</f>
        <v>92</v>
      </c>
      <c r="DR1" s="281">
        <f>VLOOKUP(K11,DD6:DR42,15)</f>
        <v>64</v>
      </c>
      <c r="DT1" s="1"/>
      <c r="DU1" s="295" t="str">
        <f>VLOOKUP(K14,DT6:DV80,2)</f>
        <v>&gt;99</v>
      </c>
      <c r="DV1" s="295">
        <f>VLOOKUP(K14,DT6:DV80,3)</f>
        <v>81</v>
      </c>
      <c r="DW1" s="295"/>
      <c r="DX1" s="295" t="str">
        <f>VLOOKUP(K15,DW6:DY80,2)</f>
        <v>&gt;99</v>
      </c>
      <c r="DY1" s="295">
        <f>VLOOKUP(K15,DW6:DY80,3)</f>
        <v>77</v>
      </c>
      <c r="DZ1" s="295"/>
      <c r="EA1" s="295">
        <f>VLOOKUP(K16,DZ6:EB80,2)</f>
        <v>98</v>
      </c>
      <c r="EB1" s="295">
        <f>VLOOKUP(K16,DZ6:EB80,3)</f>
        <v>72</v>
      </c>
      <c r="EC1" s="1"/>
      <c r="ED1" s="1"/>
      <c r="EE1" s="281" t="str">
        <f>VLOOKUP(K19,ED6:EF145,2)</f>
        <v>&gt;99</v>
      </c>
      <c r="EF1" s="281" t="str">
        <f>VLOOKUP(K19,ED6:EF145,3)</f>
        <v>&gt;79</v>
      </c>
      <c r="EG1" s="1"/>
      <c r="EH1" s="1"/>
      <c r="EI1" s="281" t="str">
        <f>VLOOKUP(K22,EH6:ER58,2)</f>
        <v>&gt;99</v>
      </c>
      <c r="EJ1" s="281" t="str">
        <f>VLOOKUP(K22,EH6:ER58,3)</f>
        <v>&gt;79</v>
      </c>
      <c r="EK1" s="281" t="str">
        <f>VLOOKUP(K23,EH6:ER58,4)</f>
        <v>&gt;99</v>
      </c>
      <c r="EL1" s="281">
        <f>VLOOKUP(K23,EH6:ER58,5)</f>
        <v>78</v>
      </c>
      <c r="EM1" s="281">
        <f>VLOOKUP(K24,EH6:ER58,6)</f>
        <v>98</v>
      </c>
      <c r="EN1" s="281">
        <f>VLOOKUP(K24,EH6:ER58,7)</f>
        <v>70</v>
      </c>
      <c r="EO1" s="281">
        <f>VLOOKUP(K25,EH6:ER58,8)</f>
        <v>92</v>
      </c>
      <c r="EP1" s="281">
        <f>VLOOKUP(K25,EH6:ER58,9)</f>
        <v>64</v>
      </c>
      <c r="EQ1" s="281">
        <f>VLOOKUP(K26,EH6:ER58,10)</f>
        <v>90</v>
      </c>
      <c r="ER1" s="281">
        <f>VLOOKUP(K26,EH6:ER58,11)</f>
        <v>63</v>
      </c>
      <c r="EU1" s="281" t="str">
        <f>VLOOKUP(K30,ET8:FH48,2)</f>
        <v>&gt;99</v>
      </c>
      <c r="EV1" s="281" t="str">
        <f>VLOOKUP(K30,ET8:FH48,3)</f>
        <v>&gt;81</v>
      </c>
      <c r="EW1" s="281" t="str">
        <f>VLOOKUP(K31,ET8:FH48,4)</f>
        <v>&gt;99</v>
      </c>
      <c r="EX1" s="281" t="str">
        <f>VLOOKUP(K31,ET8:FH48,5)</f>
        <v>&gt;81</v>
      </c>
      <c r="EY1" s="281" t="str">
        <f>VLOOKUP(K32,ET8:FH48,6)</f>
        <v>&gt;99</v>
      </c>
      <c r="EZ1" s="281" t="str">
        <f>VLOOKUP(K32,ET8:FH48,7)</f>
        <v>&gt;81</v>
      </c>
      <c r="FA1" s="281" t="str">
        <f>VLOOKUP(K33,ET8:FH48,8)</f>
        <v>&gt;99</v>
      </c>
      <c r="FB1" s="281" t="str">
        <f>VLOOKUP(K33,ET8:FH48,9)</f>
        <v>&gt;81</v>
      </c>
      <c r="FC1" s="281" t="str">
        <f>VLOOKUP(K34,ET8:FH48,10)</f>
        <v>&gt;99</v>
      </c>
      <c r="FD1" s="281" t="str">
        <f>VLOOKUP(K34,ET8:FH48,11)</f>
        <v>&gt;81</v>
      </c>
      <c r="FE1" s="281" t="str">
        <f>VLOOKUP(K35,ET8:FH48,12)</f>
        <v>&gt;99</v>
      </c>
      <c r="FF1" s="281" t="str">
        <f>VLOOKUP(K35,ET8:FH48,13)</f>
        <v>&gt;81</v>
      </c>
      <c r="FG1" s="281" t="str">
        <f>VLOOKUP(K36,ET8:FH48,14)</f>
        <v>&gt;99</v>
      </c>
      <c r="FH1" s="281" t="str">
        <f>VLOOKUP(K36,ET8:FH48,15)</f>
        <v>&gt;81</v>
      </c>
      <c r="FI1" s="1"/>
      <c r="FJ1" s="1"/>
      <c r="FK1" s="281" t="str">
        <f>VLOOKUP(K39,FJ6:FL66,2)</f>
        <v>&gt;99</v>
      </c>
      <c r="FL1" s="281" t="str">
        <f>VLOOKUP(K39,FJ6:FL66,3)</f>
        <v>&gt;81</v>
      </c>
      <c r="FM1" s="1"/>
      <c r="FN1" s="281" t="str">
        <f>VLOOKUP(K40,FM6:FO66,2)</f>
        <v>&gt;99</v>
      </c>
      <c r="FO1" s="281" t="str">
        <f>VLOOKUP(K40,FM6:FO66,3)</f>
        <v>&gt;81</v>
      </c>
      <c r="FP1" s="1"/>
      <c r="FQ1" s="281" t="str">
        <f>VLOOKUP(K41,FP6:FR66,2)</f>
        <v>&gt;99</v>
      </c>
      <c r="FR1" s="281" t="str">
        <f>VLOOKUP(K41,FP6:FR66,3)</f>
        <v>&gt;81</v>
      </c>
      <c r="FS1" s="1"/>
      <c r="FT1" s="1"/>
      <c r="FU1" s="281" t="str">
        <f>VLOOKUP(K44,FT6:FV150,2)</f>
        <v>&gt;99</v>
      </c>
      <c r="FV1" s="281" t="str">
        <f>VLOOKUP(K44,FT6:FV150,3)</f>
        <v>&gt;81</v>
      </c>
      <c r="FX1" s="1"/>
      <c r="FY1" s="281" t="str">
        <f>VLOOKUP(K47,FX7:GJ35,2)</f>
        <v>&gt;99</v>
      </c>
      <c r="FZ1" s="281">
        <f>VLOOKUP(K47,FX7:GJ35,3)</f>
        <v>81</v>
      </c>
      <c r="GA1" s="281" t="str">
        <f>VLOOKUP(K48,FX7:GJ35,4)</f>
        <v>&gt;99</v>
      </c>
      <c r="GB1" s="281" t="str">
        <f>VLOOKUP(K48,FX7:GJ35,5)</f>
        <v>&gt;79</v>
      </c>
      <c r="GC1" s="281" t="str">
        <f>VLOOKUP(K49,FX7:GJ35,6)</f>
        <v>&gt;99</v>
      </c>
      <c r="GD1" s="281" t="str">
        <f>VLOOKUP(K49,FX7:GJ35,7)</f>
        <v>&gt;81</v>
      </c>
      <c r="GE1" s="281" t="str">
        <f>VLOOKUP(K50,FX7:GJ35,8)</f>
        <v>&gt;99</v>
      </c>
      <c r="GF1" s="281" t="str">
        <f>VLOOKUP(K50,FX7:GJ35,9)</f>
        <v>&gt;81</v>
      </c>
      <c r="GG1" s="281" t="str">
        <f>VLOOKUP(K51,FX7:GJ35,10)</f>
        <v>&gt;99</v>
      </c>
      <c r="GH1" s="281" t="str">
        <f>VLOOKUP(K51,FX7:GJ35,11)</f>
        <v>&gt;79</v>
      </c>
      <c r="GI1" s="281" t="str">
        <f>VLOOKUP(K52,FX7:GJ35,12)</f>
        <v>&gt;99</v>
      </c>
      <c r="GJ1" s="281" t="str">
        <f>VLOOKUP(K52,FX7:GJ35,13)</f>
        <v>&gt;74</v>
      </c>
    </row>
    <row r="2" spans="1:192" ht="17" thickBot="1">
      <c r="A2" s="1">
        <v>1</v>
      </c>
      <c r="B2" s="288">
        <v>4</v>
      </c>
      <c r="C2" s="289">
        <v>3</v>
      </c>
      <c r="D2" t="s">
        <v>6</v>
      </c>
      <c r="F2" t="s">
        <v>84</v>
      </c>
      <c r="G2" s="299">
        <v>2</v>
      </c>
      <c r="H2" t="str">
        <f>IF(G2=1,"男生常模",IF(G2=2,"女生常模"))</f>
        <v>女生常模</v>
      </c>
      <c r="W2" s="5" t="s">
        <v>113</v>
      </c>
      <c r="AL2" s="5" t="s">
        <v>82</v>
      </c>
      <c r="DE2" s="5" t="s">
        <v>114</v>
      </c>
      <c r="DT2" s="300" t="s">
        <v>111</v>
      </c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FK2" s="1"/>
      <c r="FL2" s="1"/>
      <c r="FM2" s="1"/>
      <c r="FN2" s="1"/>
      <c r="FO2" s="1"/>
      <c r="FP2" s="1"/>
      <c r="FQ2" s="1"/>
      <c r="FR2" s="1"/>
      <c r="FS2" s="1"/>
      <c r="FT2" s="1"/>
    </row>
    <row r="3" spans="1:192" ht="16" thickBot="1">
      <c r="A3" s="1">
        <v>2</v>
      </c>
      <c r="B3" s="290">
        <v>4</v>
      </c>
      <c r="C3" s="291">
        <v>3</v>
      </c>
      <c r="D3" t="s">
        <v>7</v>
      </c>
      <c r="F3" s="301" t="s">
        <v>4</v>
      </c>
      <c r="G3" s="301"/>
      <c r="H3" s="301"/>
      <c r="O3" t="s">
        <v>83</v>
      </c>
      <c r="R3" t="s">
        <v>80</v>
      </c>
      <c r="V3" s="243" t="s">
        <v>10</v>
      </c>
      <c r="W3" s="317" t="s">
        <v>11</v>
      </c>
      <c r="X3" s="318"/>
      <c r="Y3" s="319" t="s">
        <v>12</v>
      </c>
      <c r="Z3" s="320"/>
      <c r="AA3" s="317" t="s">
        <v>13</v>
      </c>
      <c r="AB3" s="318"/>
      <c r="AC3" s="319" t="s">
        <v>14</v>
      </c>
      <c r="AD3" s="320"/>
      <c r="AE3" s="317" t="s">
        <v>15</v>
      </c>
      <c r="AF3" s="318"/>
      <c r="AG3" s="319" t="s">
        <v>16</v>
      </c>
      <c r="AH3" s="320"/>
      <c r="AI3" s="317" t="s">
        <v>17</v>
      </c>
      <c r="AJ3" s="318"/>
      <c r="AL3" s="321" t="s">
        <v>24</v>
      </c>
      <c r="AM3" s="322"/>
      <c r="AN3" s="322"/>
      <c r="AO3" s="323" t="s">
        <v>26</v>
      </c>
      <c r="AP3" s="324"/>
      <c r="AQ3" s="324"/>
      <c r="AR3" s="323" t="s">
        <v>28</v>
      </c>
      <c r="AS3" s="324"/>
      <c r="AT3" s="324"/>
      <c r="AV3" s="326" t="s">
        <v>30</v>
      </c>
      <c r="AW3" s="327"/>
      <c r="AX3" s="327"/>
      <c r="AZ3" s="169"/>
      <c r="BA3" s="317" t="s">
        <v>33</v>
      </c>
      <c r="BB3" s="318"/>
      <c r="BC3" s="319" t="s">
        <v>34</v>
      </c>
      <c r="BD3" s="320"/>
      <c r="BE3" s="317" t="s">
        <v>35</v>
      </c>
      <c r="BF3" s="318"/>
      <c r="BG3" s="319" t="s">
        <v>36</v>
      </c>
      <c r="BH3" s="320"/>
      <c r="BI3" s="317" t="s">
        <v>37</v>
      </c>
      <c r="BJ3" s="318"/>
      <c r="BL3" s="140" t="s">
        <v>18</v>
      </c>
      <c r="BM3" s="170" t="s">
        <v>38</v>
      </c>
      <c r="BN3" s="171"/>
      <c r="BO3" s="162" t="s">
        <v>39</v>
      </c>
      <c r="BP3" s="163"/>
      <c r="BQ3" s="170" t="s">
        <v>40</v>
      </c>
      <c r="BR3" s="171"/>
      <c r="BS3" s="162" t="s">
        <v>41</v>
      </c>
      <c r="BT3" s="163"/>
      <c r="BU3" s="170" t="s">
        <v>42</v>
      </c>
      <c r="BV3" s="171"/>
      <c r="BW3" s="162" t="s">
        <v>43</v>
      </c>
      <c r="BX3" s="163"/>
      <c r="BY3" s="170" t="s">
        <v>44</v>
      </c>
      <c r="BZ3" s="171"/>
      <c r="CB3" s="312" t="s">
        <v>45</v>
      </c>
      <c r="CC3" s="313"/>
      <c r="CD3" s="313"/>
      <c r="CE3" s="312" t="s">
        <v>46</v>
      </c>
      <c r="CF3" s="313"/>
      <c r="CG3" s="313"/>
      <c r="CH3" s="312" t="s">
        <v>47</v>
      </c>
      <c r="CI3" s="313"/>
      <c r="CJ3" s="313"/>
      <c r="CL3" s="314" t="s">
        <v>48</v>
      </c>
      <c r="CM3" s="315"/>
      <c r="CN3" s="316"/>
      <c r="CP3" s="310"/>
      <c r="CQ3" s="306" t="s">
        <v>49</v>
      </c>
      <c r="CR3" s="307"/>
      <c r="CS3" s="302" t="s">
        <v>39</v>
      </c>
      <c r="CT3" s="303"/>
      <c r="CU3" s="306" t="s">
        <v>51</v>
      </c>
      <c r="CV3" s="307"/>
      <c r="CW3" s="302" t="s">
        <v>52</v>
      </c>
      <c r="CX3" s="303"/>
      <c r="CY3" s="306" t="s">
        <v>53</v>
      </c>
      <c r="CZ3" s="307"/>
      <c r="DA3" s="302" t="s">
        <v>54</v>
      </c>
      <c r="DB3" s="303"/>
      <c r="DD3" s="240" t="s">
        <v>109</v>
      </c>
      <c r="DE3" s="329" t="s">
        <v>11</v>
      </c>
      <c r="DF3" s="330"/>
      <c r="DG3" s="329" t="s">
        <v>12</v>
      </c>
      <c r="DH3" s="330"/>
      <c r="DI3" s="329" t="s">
        <v>13</v>
      </c>
      <c r="DJ3" s="330"/>
      <c r="DK3" s="329" t="s">
        <v>14</v>
      </c>
      <c r="DL3" s="330"/>
      <c r="DM3" s="329" t="s">
        <v>15</v>
      </c>
      <c r="DN3" s="330"/>
      <c r="DO3" s="329" t="s">
        <v>16</v>
      </c>
      <c r="DP3" s="330"/>
      <c r="DQ3" s="329" t="s">
        <v>17</v>
      </c>
      <c r="DR3" s="330"/>
      <c r="DT3" s="331" t="s">
        <v>24</v>
      </c>
      <c r="DU3" s="332"/>
      <c r="DV3" s="332"/>
      <c r="DW3" s="329" t="s">
        <v>26</v>
      </c>
      <c r="DX3" s="333"/>
      <c r="DY3" s="333"/>
      <c r="DZ3" s="329" t="s">
        <v>28</v>
      </c>
      <c r="EA3" s="333"/>
      <c r="EB3" s="333"/>
      <c r="ED3" s="334" t="s">
        <v>30</v>
      </c>
      <c r="EE3" s="335"/>
      <c r="EF3" s="335"/>
      <c r="EH3" s="229"/>
      <c r="EI3" s="329" t="s">
        <v>33</v>
      </c>
      <c r="EJ3" s="330"/>
      <c r="EK3" s="329" t="s">
        <v>34</v>
      </c>
      <c r="EL3" s="330"/>
      <c r="EM3" s="329" t="s">
        <v>35</v>
      </c>
      <c r="EN3" s="330"/>
      <c r="EO3" s="329" t="s">
        <v>36</v>
      </c>
      <c r="EP3" s="330"/>
      <c r="EQ3" s="329" t="s">
        <v>37</v>
      </c>
      <c r="ER3" s="330"/>
      <c r="ET3" s="140" t="s">
        <v>18</v>
      </c>
      <c r="EU3" s="250" t="s">
        <v>38</v>
      </c>
      <c r="EV3" s="251"/>
      <c r="EW3" s="252" t="s">
        <v>39</v>
      </c>
      <c r="EX3" s="253"/>
      <c r="EY3" s="250" t="s">
        <v>40</v>
      </c>
      <c r="EZ3" s="251"/>
      <c r="FA3" s="252" t="s">
        <v>41</v>
      </c>
      <c r="FB3" s="253"/>
      <c r="FC3" s="250" t="s">
        <v>42</v>
      </c>
      <c r="FD3" s="251"/>
      <c r="FE3" s="252" t="s">
        <v>43</v>
      </c>
      <c r="FF3" s="253"/>
      <c r="FG3" s="250" t="s">
        <v>44</v>
      </c>
      <c r="FH3" s="251"/>
      <c r="FJ3" s="331" t="s">
        <v>45</v>
      </c>
      <c r="FK3" s="332"/>
      <c r="FL3" s="332"/>
      <c r="FM3" s="331" t="s">
        <v>46</v>
      </c>
      <c r="FN3" s="332"/>
      <c r="FO3" s="332"/>
      <c r="FP3" s="331" t="s">
        <v>47</v>
      </c>
      <c r="FQ3" s="332"/>
      <c r="FR3" s="336"/>
      <c r="FT3" s="334" t="s">
        <v>48</v>
      </c>
      <c r="FU3" s="335"/>
      <c r="FV3" s="337"/>
      <c r="FX3" s="342"/>
      <c r="FY3" s="340" t="s">
        <v>49</v>
      </c>
      <c r="FZ3" s="341"/>
      <c r="GA3" s="340" t="s">
        <v>39</v>
      </c>
      <c r="GB3" s="341"/>
      <c r="GC3" s="340" t="s">
        <v>51</v>
      </c>
      <c r="GD3" s="341"/>
      <c r="GE3" s="340" t="s">
        <v>52</v>
      </c>
      <c r="GF3" s="341"/>
      <c r="GG3" s="340" t="s">
        <v>53</v>
      </c>
      <c r="GH3" s="341"/>
      <c r="GI3" s="340" t="s">
        <v>54</v>
      </c>
      <c r="GJ3" s="341"/>
    </row>
    <row r="4" spans="1:192" ht="16" thickBot="1">
      <c r="A4" s="1">
        <v>3</v>
      </c>
      <c r="B4" s="290">
        <v>4</v>
      </c>
      <c r="C4" s="291">
        <v>3</v>
      </c>
      <c r="F4" t="s">
        <v>85</v>
      </c>
      <c r="G4" t="s">
        <v>126</v>
      </c>
      <c r="H4" t="s">
        <v>78</v>
      </c>
      <c r="I4" t="s">
        <v>79</v>
      </c>
      <c r="K4" s="215" t="s">
        <v>91</v>
      </c>
      <c r="L4" s="215" t="s">
        <v>92</v>
      </c>
      <c r="M4" s="215" t="s">
        <v>93</v>
      </c>
      <c r="N4" s="215" t="s">
        <v>94</v>
      </c>
      <c r="O4" t="s">
        <v>78</v>
      </c>
      <c r="P4" t="s">
        <v>79</v>
      </c>
      <c r="R4" t="s">
        <v>78</v>
      </c>
      <c r="S4" t="s">
        <v>79</v>
      </c>
      <c r="V4" s="6" t="s">
        <v>18</v>
      </c>
      <c r="W4" s="244" t="s">
        <v>19</v>
      </c>
      <c r="X4" s="8" t="s">
        <v>20</v>
      </c>
      <c r="Y4" s="245" t="s">
        <v>19</v>
      </c>
      <c r="Z4" s="10" t="s">
        <v>20</v>
      </c>
      <c r="AA4" s="244" t="s">
        <v>19</v>
      </c>
      <c r="AB4" s="11" t="s">
        <v>20</v>
      </c>
      <c r="AC4" s="245" t="s">
        <v>19</v>
      </c>
      <c r="AD4" s="10" t="s">
        <v>20</v>
      </c>
      <c r="AE4" s="244" t="s">
        <v>19</v>
      </c>
      <c r="AF4" s="11" t="s">
        <v>20</v>
      </c>
      <c r="AG4" s="245" t="s">
        <v>19</v>
      </c>
      <c r="AH4" s="10" t="s">
        <v>20</v>
      </c>
      <c r="AI4" s="244" t="s">
        <v>19</v>
      </c>
      <c r="AJ4" s="11" t="s">
        <v>20</v>
      </c>
      <c r="AL4" s="51" t="s">
        <v>18</v>
      </c>
      <c r="AM4" s="50" t="s">
        <v>19</v>
      </c>
      <c r="AN4" s="54" t="s">
        <v>20</v>
      </c>
      <c r="AO4" s="50" t="s">
        <v>18</v>
      </c>
      <c r="AP4" s="50" t="s">
        <v>19</v>
      </c>
      <c r="AQ4" s="54" t="s">
        <v>20</v>
      </c>
      <c r="AR4" s="50" t="s">
        <v>18</v>
      </c>
      <c r="AS4" s="50" t="s">
        <v>19</v>
      </c>
      <c r="AT4" s="54" t="s">
        <v>20</v>
      </c>
      <c r="AV4" s="81" t="s">
        <v>18</v>
      </c>
      <c r="AW4" s="80" t="s">
        <v>19</v>
      </c>
      <c r="AX4" s="85" t="s">
        <v>20</v>
      </c>
      <c r="AZ4" s="6" t="s">
        <v>18</v>
      </c>
      <c r="BA4" s="103" t="s">
        <v>19</v>
      </c>
      <c r="BB4" s="105" t="s">
        <v>20</v>
      </c>
      <c r="BC4" s="107" t="s">
        <v>19</v>
      </c>
      <c r="BD4" s="109" t="s">
        <v>20</v>
      </c>
      <c r="BE4" s="103" t="s">
        <v>19</v>
      </c>
      <c r="BF4" s="105" t="s">
        <v>20</v>
      </c>
      <c r="BG4" s="107" t="s">
        <v>19</v>
      </c>
      <c r="BH4" s="109" t="s">
        <v>20</v>
      </c>
      <c r="BI4" s="103" t="s">
        <v>19</v>
      </c>
      <c r="BJ4" s="105" t="s">
        <v>20</v>
      </c>
      <c r="BL4" s="6" t="s">
        <v>21</v>
      </c>
      <c r="BM4" s="164"/>
      <c r="BN4" s="165"/>
      <c r="BO4" s="81"/>
      <c r="BP4" s="166"/>
      <c r="BQ4" s="164"/>
      <c r="BR4" s="165"/>
      <c r="BS4" s="81"/>
      <c r="BT4" s="166"/>
      <c r="BU4" s="164"/>
      <c r="BV4" s="165"/>
      <c r="BW4" s="81"/>
      <c r="BX4" s="166"/>
      <c r="BY4" s="164"/>
      <c r="BZ4" s="165"/>
      <c r="CB4" s="81" t="s">
        <v>18</v>
      </c>
      <c r="CC4" s="80" t="s">
        <v>19</v>
      </c>
      <c r="CD4" s="85" t="s">
        <v>20</v>
      </c>
      <c r="CE4" s="80" t="s">
        <v>18</v>
      </c>
      <c r="CF4" s="80" t="s">
        <v>19</v>
      </c>
      <c r="CG4" s="85" t="s">
        <v>20</v>
      </c>
      <c r="CH4" s="80" t="s">
        <v>18</v>
      </c>
      <c r="CI4" s="80" t="s">
        <v>19</v>
      </c>
      <c r="CJ4" s="85" t="s">
        <v>20</v>
      </c>
      <c r="CL4" s="155" t="s">
        <v>18</v>
      </c>
      <c r="CM4" s="275" t="s">
        <v>19</v>
      </c>
      <c r="CN4" s="276" t="s">
        <v>20</v>
      </c>
      <c r="CP4" s="311"/>
      <c r="CQ4" s="308"/>
      <c r="CR4" s="309"/>
      <c r="CS4" s="304" t="s">
        <v>50</v>
      </c>
      <c r="CT4" s="305"/>
      <c r="CU4" s="308" t="s">
        <v>50</v>
      </c>
      <c r="CV4" s="309"/>
      <c r="CW4" s="304"/>
      <c r="CX4" s="305"/>
      <c r="CY4" s="308"/>
      <c r="CZ4" s="309"/>
      <c r="DA4" s="304" t="s">
        <v>50</v>
      </c>
      <c r="DB4" s="305"/>
      <c r="DD4" s="216" t="s">
        <v>18</v>
      </c>
      <c r="DE4" s="217" t="s">
        <v>19</v>
      </c>
      <c r="DF4" s="218" t="s">
        <v>20</v>
      </c>
      <c r="DG4" s="217" t="s">
        <v>19</v>
      </c>
      <c r="DH4" s="219" t="s">
        <v>20</v>
      </c>
      <c r="DI4" s="217" t="s">
        <v>19</v>
      </c>
      <c r="DJ4" s="219" t="s">
        <v>20</v>
      </c>
      <c r="DK4" s="217" t="s">
        <v>19</v>
      </c>
      <c r="DL4" s="219" t="s">
        <v>20</v>
      </c>
      <c r="DM4" s="217" t="s">
        <v>19</v>
      </c>
      <c r="DN4" s="219" t="s">
        <v>20</v>
      </c>
      <c r="DO4" s="217" t="s">
        <v>19</v>
      </c>
      <c r="DP4" s="219" t="s">
        <v>20</v>
      </c>
      <c r="DQ4" s="217" t="s">
        <v>19</v>
      </c>
      <c r="DR4" s="219" t="s">
        <v>20</v>
      </c>
      <c r="DT4" s="223" t="s">
        <v>18</v>
      </c>
      <c r="DU4" s="224" t="s">
        <v>19</v>
      </c>
      <c r="DV4" s="225" t="s">
        <v>20</v>
      </c>
      <c r="DW4" s="224" t="s">
        <v>18</v>
      </c>
      <c r="DX4" s="224" t="s">
        <v>19</v>
      </c>
      <c r="DY4" s="225" t="s">
        <v>20</v>
      </c>
      <c r="DZ4" s="224" t="s">
        <v>18</v>
      </c>
      <c r="EA4" s="224" t="s">
        <v>19</v>
      </c>
      <c r="EB4" s="225" t="s">
        <v>20</v>
      </c>
      <c r="ED4" s="234" t="s">
        <v>18</v>
      </c>
      <c r="EE4" s="235" t="s">
        <v>19</v>
      </c>
      <c r="EF4" s="236" t="s">
        <v>20</v>
      </c>
      <c r="EH4" s="216" t="s">
        <v>18</v>
      </c>
      <c r="EI4" s="230" t="s">
        <v>19</v>
      </c>
      <c r="EJ4" s="231" t="s">
        <v>20</v>
      </c>
      <c r="EK4" s="230" t="s">
        <v>19</v>
      </c>
      <c r="EL4" s="231" t="s">
        <v>20</v>
      </c>
      <c r="EM4" s="230" t="s">
        <v>19</v>
      </c>
      <c r="EN4" s="231" t="s">
        <v>20</v>
      </c>
      <c r="EO4" s="230" t="s">
        <v>19</v>
      </c>
      <c r="EP4" s="231" t="s">
        <v>20</v>
      </c>
      <c r="EQ4" s="230" t="s">
        <v>19</v>
      </c>
      <c r="ER4" s="231" t="s">
        <v>20</v>
      </c>
      <c r="ET4" s="6" t="s">
        <v>21</v>
      </c>
      <c r="EU4" s="254"/>
      <c r="EV4" s="255"/>
      <c r="EW4" s="234"/>
      <c r="EX4" s="256"/>
      <c r="EY4" s="254"/>
      <c r="EZ4" s="255"/>
      <c r="FA4" s="234"/>
      <c r="FB4" s="256"/>
      <c r="FC4" s="254"/>
      <c r="FD4" s="255"/>
      <c r="FE4" s="234"/>
      <c r="FF4" s="256"/>
      <c r="FG4" s="254"/>
      <c r="FH4" s="255"/>
      <c r="FJ4" s="234" t="s">
        <v>18</v>
      </c>
      <c r="FK4" s="235" t="s">
        <v>19</v>
      </c>
      <c r="FL4" s="236" t="s">
        <v>20</v>
      </c>
      <c r="FM4" s="235" t="s">
        <v>18</v>
      </c>
      <c r="FN4" s="235" t="s">
        <v>19</v>
      </c>
      <c r="FO4" s="236" t="s">
        <v>20</v>
      </c>
      <c r="FP4" s="235" t="s">
        <v>18</v>
      </c>
      <c r="FQ4" s="235" t="s">
        <v>19</v>
      </c>
      <c r="FR4" s="236" t="s">
        <v>20</v>
      </c>
      <c r="FT4" s="260" t="s">
        <v>18</v>
      </c>
      <c r="FU4" s="263" t="s">
        <v>19</v>
      </c>
      <c r="FV4" s="264" t="s">
        <v>20</v>
      </c>
      <c r="FX4" s="343"/>
      <c r="FY4" s="338"/>
      <c r="FZ4" s="339"/>
      <c r="GA4" s="338" t="s">
        <v>50</v>
      </c>
      <c r="GB4" s="339"/>
      <c r="GC4" s="338" t="s">
        <v>50</v>
      </c>
      <c r="GD4" s="339"/>
      <c r="GE4" s="338"/>
      <c r="GF4" s="339"/>
      <c r="GG4" s="338"/>
      <c r="GH4" s="339"/>
      <c r="GI4" s="338" t="s">
        <v>50</v>
      </c>
      <c r="GJ4" s="339"/>
    </row>
    <row r="5" spans="1:192" ht="16" thickBot="1">
      <c r="A5" s="1">
        <v>4</v>
      </c>
      <c r="B5" s="290">
        <v>4</v>
      </c>
      <c r="C5" s="291">
        <v>3</v>
      </c>
      <c r="D5" t="s">
        <v>8</v>
      </c>
      <c r="E5" t="s">
        <v>9</v>
      </c>
      <c r="F5" t="s">
        <v>102</v>
      </c>
      <c r="G5" s="298">
        <f t="shared" ref="G5:G11" si="0">IF(M5=N5,K5,"*"&amp;TEXT(FLOOR(K5,0.1),"0.0"))</f>
        <v>32</v>
      </c>
      <c r="H5" s="287">
        <f>IF($G$2=1,O5,IF($G$2=2,R5))</f>
        <v>99</v>
      </c>
      <c r="I5" s="287">
        <f>IF($G$2=1,P5,IF($G$2=2,S5))</f>
        <v>76</v>
      </c>
      <c r="K5">
        <f>L5*N5/M5</f>
        <v>32</v>
      </c>
      <c r="L5">
        <f>SUM(B2:B9)</f>
        <v>32</v>
      </c>
      <c r="M5">
        <f>COUNTA(B2:B9)</f>
        <v>8</v>
      </c>
      <c r="N5">
        <v>8</v>
      </c>
      <c r="O5" s="215" t="str">
        <f>W1</f>
        <v>&gt;99</v>
      </c>
      <c r="P5" s="215">
        <f>X1</f>
        <v>77</v>
      </c>
      <c r="Q5" s="215"/>
      <c r="R5" s="215">
        <f>DE1</f>
        <v>99</v>
      </c>
      <c r="S5" s="215">
        <f>DF1</f>
        <v>76</v>
      </c>
      <c r="V5" s="12" t="s">
        <v>21</v>
      </c>
      <c r="W5" s="13" t="s">
        <v>22</v>
      </c>
      <c r="X5" s="173" t="s">
        <v>21</v>
      </c>
      <c r="Y5" s="15" t="s">
        <v>22</v>
      </c>
      <c r="Z5" s="174" t="s">
        <v>21</v>
      </c>
      <c r="AA5" s="13" t="s">
        <v>22</v>
      </c>
      <c r="AB5" s="173" t="s">
        <v>21</v>
      </c>
      <c r="AC5" s="15" t="s">
        <v>22</v>
      </c>
      <c r="AD5" s="174" t="s">
        <v>21</v>
      </c>
      <c r="AE5" s="13" t="s">
        <v>22</v>
      </c>
      <c r="AF5" s="173" t="s">
        <v>21</v>
      </c>
      <c r="AG5" s="15" t="s">
        <v>22</v>
      </c>
      <c r="AH5" s="174" t="s">
        <v>21</v>
      </c>
      <c r="AI5" s="13" t="s">
        <v>22</v>
      </c>
      <c r="AJ5" s="173" t="s">
        <v>21</v>
      </c>
      <c r="AL5" s="52" t="s">
        <v>21</v>
      </c>
      <c r="AM5" s="53" t="s">
        <v>22</v>
      </c>
      <c r="AN5" s="55" t="s">
        <v>21</v>
      </c>
      <c r="AO5" s="53" t="s">
        <v>21</v>
      </c>
      <c r="AP5" s="53" t="s">
        <v>22</v>
      </c>
      <c r="AQ5" s="55" t="s">
        <v>21</v>
      </c>
      <c r="AR5" s="53" t="s">
        <v>21</v>
      </c>
      <c r="AS5" s="53" t="s">
        <v>22</v>
      </c>
      <c r="AT5" s="55" t="s">
        <v>21</v>
      </c>
      <c r="AV5" s="82" t="s">
        <v>21</v>
      </c>
      <c r="AW5" s="83" t="s">
        <v>22</v>
      </c>
      <c r="AX5" s="86" t="s">
        <v>21</v>
      </c>
      <c r="AZ5" s="12" t="s">
        <v>21</v>
      </c>
      <c r="BA5" s="104" t="s">
        <v>22</v>
      </c>
      <c r="BB5" s="106" t="s">
        <v>21</v>
      </c>
      <c r="BC5" s="108" t="s">
        <v>22</v>
      </c>
      <c r="BD5" s="110" t="s">
        <v>21</v>
      </c>
      <c r="BE5" s="104" t="s">
        <v>22</v>
      </c>
      <c r="BF5" s="106" t="s">
        <v>21</v>
      </c>
      <c r="BG5" s="108" t="s">
        <v>22</v>
      </c>
      <c r="BH5" s="110" t="s">
        <v>21</v>
      </c>
      <c r="BI5" s="104" t="s">
        <v>22</v>
      </c>
      <c r="BJ5" s="106" t="s">
        <v>21</v>
      </c>
      <c r="BL5" s="141"/>
      <c r="BM5" s="172"/>
      <c r="BN5" s="173"/>
      <c r="BO5" s="82"/>
      <c r="BP5" s="88"/>
      <c r="BQ5" s="172"/>
      <c r="BR5" s="173"/>
      <c r="BS5" s="82"/>
      <c r="BT5" s="88"/>
      <c r="BU5" s="172"/>
      <c r="BV5" s="173"/>
      <c r="BW5" s="82"/>
      <c r="BX5" s="88"/>
      <c r="BY5" s="172"/>
      <c r="BZ5" s="173"/>
      <c r="CB5" s="82" t="s">
        <v>21</v>
      </c>
      <c r="CC5" s="83" t="s">
        <v>22</v>
      </c>
      <c r="CD5" s="86" t="s">
        <v>21</v>
      </c>
      <c r="CE5" s="83" t="s">
        <v>21</v>
      </c>
      <c r="CF5" s="83" t="s">
        <v>22</v>
      </c>
      <c r="CG5" s="86" t="s">
        <v>21</v>
      </c>
      <c r="CH5" s="83" t="s">
        <v>21</v>
      </c>
      <c r="CI5" s="83" t="s">
        <v>22</v>
      </c>
      <c r="CJ5" s="86" t="s">
        <v>21</v>
      </c>
      <c r="CL5" s="156" t="s">
        <v>21</v>
      </c>
      <c r="CM5" s="157" t="s">
        <v>22</v>
      </c>
      <c r="CN5" s="277" t="s">
        <v>21</v>
      </c>
      <c r="CP5" s="6" t="s">
        <v>18</v>
      </c>
      <c r="CQ5" s="7" t="s">
        <v>19</v>
      </c>
      <c r="CR5" s="8" t="s">
        <v>20</v>
      </c>
      <c r="CS5" s="9" t="s">
        <v>19</v>
      </c>
      <c r="CT5" s="10" t="s">
        <v>20</v>
      </c>
      <c r="CU5" s="7" t="s">
        <v>19</v>
      </c>
      <c r="CV5" s="11" t="s">
        <v>20</v>
      </c>
      <c r="CW5" s="9" t="s">
        <v>19</v>
      </c>
      <c r="CX5" s="10" t="s">
        <v>20</v>
      </c>
      <c r="CY5" s="7" t="s">
        <v>19</v>
      </c>
      <c r="CZ5" s="11" t="s">
        <v>20</v>
      </c>
      <c r="DA5" s="9" t="s">
        <v>19</v>
      </c>
      <c r="DB5" s="10" t="s">
        <v>20</v>
      </c>
      <c r="DD5" s="220" t="s">
        <v>21</v>
      </c>
      <c r="DE5" s="221" t="s">
        <v>22</v>
      </c>
      <c r="DF5" s="222" t="s">
        <v>21</v>
      </c>
      <c r="DG5" s="221" t="s">
        <v>22</v>
      </c>
      <c r="DH5" s="222" t="s">
        <v>21</v>
      </c>
      <c r="DI5" s="221" t="s">
        <v>22</v>
      </c>
      <c r="DJ5" s="222" t="s">
        <v>21</v>
      </c>
      <c r="DK5" s="221" t="s">
        <v>22</v>
      </c>
      <c r="DL5" s="222" t="s">
        <v>21</v>
      </c>
      <c r="DM5" s="221" t="s">
        <v>22</v>
      </c>
      <c r="DN5" s="222" t="s">
        <v>21</v>
      </c>
      <c r="DO5" s="221" t="s">
        <v>22</v>
      </c>
      <c r="DP5" s="222" t="s">
        <v>21</v>
      </c>
      <c r="DQ5" s="221" t="s">
        <v>22</v>
      </c>
      <c r="DR5" s="222" t="s">
        <v>21</v>
      </c>
      <c r="DT5" s="226" t="s">
        <v>21</v>
      </c>
      <c r="DU5" s="227" t="s">
        <v>22</v>
      </c>
      <c r="DV5" s="228" t="s">
        <v>21</v>
      </c>
      <c r="DW5" s="227" t="s">
        <v>21</v>
      </c>
      <c r="DX5" s="227" t="s">
        <v>22</v>
      </c>
      <c r="DY5" s="228" t="s">
        <v>21</v>
      </c>
      <c r="DZ5" s="227" t="s">
        <v>21</v>
      </c>
      <c r="EA5" s="227" t="s">
        <v>22</v>
      </c>
      <c r="EB5" s="228" t="s">
        <v>21</v>
      </c>
      <c r="ED5" s="237" t="s">
        <v>21</v>
      </c>
      <c r="EE5" s="238" t="s">
        <v>22</v>
      </c>
      <c r="EF5" s="239" t="s">
        <v>21</v>
      </c>
      <c r="EH5" s="220" t="s">
        <v>21</v>
      </c>
      <c r="EI5" s="232" t="s">
        <v>22</v>
      </c>
      <c r="EJ5" s="233" t="s">
        <v>21</v>
      </c>
      <c r="EK5" s="232" t="s">
        <v>22</v>
      </c>
      <c r="EL5" s="233" t="s">
        <v>21</v>
      </c>
      <c r="EM5" s="232" t="s">
        <v>22</v>
      </c>
      <c r="EN5" s="233" t="s">
        <v>21</v>
      </c>
      <c r="EO5" s="232" t="s">
        <v>22</v>
      </c>
      <c r="EP5" s="233" t="s">
        <v>21</v>
      </c>
      <c r="EQ5" s="232" t="s">
        <v>22</v>
      </c>
      <c r="ER5" s="233" t="s">
        <v>21</v>
      </c>
      <c r="ET5" s="141"/>
      <c r="EU5" s="257"/>
      <c r="EV5" s="222"/>
      <c r="EW5" s="237"/>
      <c r="EX5" s="258"/>
      <c r="EY5" s="257"/>
      <c r="EZ5" s="222"/>
      <c r="FA5" s="237"/>
      <c r="FB5" s="258"/>
      <c r="FC5" s="257"/>
      <c r="FD5" s="222"/>
      <c r="FE5" s="237"/>
      <c r="FF5" s="258"/>
      <c r="FG5" s="257"/>
      <c r="FH5" s="222"/>
      <c r="FJ5" s="237" t="s">
        <v>21</v>
      </c>
      <c r="FK5" s="238" t="s">
        <v>22</v>
      </c>
      <c r="FL5" s="239" t="s">
        <v>21</v>
      </c>
      <c r="FM5" s="238" t="s">
        <v>21</v>
      </c>
      <c r="FN5" s="238" t="s">
        <v>22</v>
      </c>
      <c r="FO5" s="239" t="s">
        <v>21</v>
      </c>
      <c r="FP5" s="238" t="s">
        <v>21</v>
      </c>
      <c r="FQ5" s="238" t="s">
        <v>22</v>
      </c>
      <c r="FR5" s="239" t="s">
        <v>21</v>
      </c>
      <c r="FT5" s="261" t="s">
        <v>21</v>
      </c>
      <c r="FU5" s="262" t="s">
        <v>22</v>
      </c>
      <c r="FV5" s="265" t="s">
        <v>21</v>
      </c>
      <c r="FX5" s="216" t="s">
        <v>18</v>
      </c>
      <c r="FY5" s="217" t="s">
        <v>19</v>
      </c>
      <c r="FZ5" s="219" t="s">
        <v>20</v>
      </c>
      <c r="GA5" s="217" t="s">
        <v>19</v>
      </c>
      <c r="GB5" s="219" t="s">
        <v>20</v>
      </c>
      <c r="GC5" s="217" t="s">
        <v>19</v>
      </c>
      <c r="GD5" s="219" t="s">
        <v>20</v>
      </c>
      <c r="GE5" s="217" t="s">
        <v>19</v>
      </c>
      <c r="GF5" s="219" t="s">
        <v>20</v>
      </c>
      <c r="GG5" s="217" t="s">
        <v>19</v>
      </c>
      <c r="GH5" s="219" t="s">
        <v>20</v>
      </c>
      <c r="GI5" s="217" t="s">
        <v>19</v>
      </c>
      <c r="GJ5" s="219" t="s">
        <v>20</v>
      </c>
    </row>
    <row r="6" spans="1:192" ht="18" thickBot="1">
      <c r="A6" s="1">
        <v>5</v>
      </c>
      <c r="B6" s="292">
        <v>4</v>
      </c>
      <c r="C6" s="293">
        <v>3</v>
      </c>
      <c r="D6" t="s">
        <v>6</v>
      </c>
      <c r="F6" t="s">
        <v>103</v>
      </c>
      <c r="G6" s="287">
        <f t="shared" si="0"/>
        <v>32</v>
      </c>
      <c r="H6" s="287" t="str">
        <f t="shared" ref="H6:H26" si="1">IF($G$2=1,O6,IF($G$2=2,R6))</f>
        <v>&gt;99</v>
      </c>
      <c r="I6" s="287">
        <f t="shared" ref="I6:I26" si="2">IF($G$2=1,P6,IF($G$2=2,S6))</f>
        <v>81</v>
      </c>
      <c r="K6">
        <f t="shared" ref="K6:K11" si="3">L6*N6/M6</f>
        <v>32</v>
      </c>
      <c r="L6">
        <f>SUM(B10:B17)</f>
        <v>32</v>
      </c>
      <c r="M6">
        <f>COUNTA(B10:B17)</f>
        <v>8</v>
      </c>
      <c r="N6">
        <v>8</v>
      </c>
      <c r="O6" s="215" t="str">
        <f>Y1</f>
        <v>&gt;99</v>
      </c>
      <c r="P6" s="215" t="str">
        <f>Z1</f>
        <v>&gt;77</v>
      </c>
      <c r="Q6" s="215"/>
      <c r="R6" s="215" t="str">
        <f>DG1</f>
        <v>&gt;99</v>
      </c>
      <c r="S6" s="215">
        <f>DH1</f>
        <v>81</v>
      </c>
      <c r="V6" s="17">
        <v>0</v>
      </c>
      <c r="W6" s="246" t="s">
        <v>162</v>
      </c>
      <c r="X6" s="19" t="s">
        <v>165</v>
      </c>
      <c r="Y6" s="189" t="s">
        <v>23</v>
      </c>
      <c r="Z6" s="21">
        <v>22</v>
      </c>
      <c r="AA6" s="248" t="s">
        <v>162</v>
      </c>
      <c r="AB6" s="23" t="s">
        <v>164</v>
      </c>
      <c r="AC6" s="247" t="s">
        <v>162</v>
      </c>
      <c r="AD6" s="25" t="s">
        <v>165</v>
      </c>
      <c r="AE6" s="248" t="s">
        <v>162</v>
      </c>
      <c r="AF6" s="23" t="s">
        <v>165</v>
      </c>
      <c r="AG6" s="247" t="s">
        <v>23</v>
      </c>
      <c r="AH6" s="25">
        <v>19</v>
      </c>
      <c r="AI6" s="246" t="s">
        <v>23</v>
      </c>
      <c r="AJ6" s="19">
        <v>19</v>
      </c>
      <c r="AL6" s="60">
        <v>0</v>
      </c>
      <c r="AM6" s="59" t="s">
        <v>23</v>
      </c>
      <c r="AN6" s="56" t="s">
        <v>165</v>
      </c>
      <c r="AO6" s="57">
        <v>0</v>
      </c>
      <c r="AP6" s="59" t="s">
        <v>23</v>
      </c>
      <c r="AQ6" s="56" t="s">
        <v>164</v>
      </c>
      <c r="AR6" s="57">
        <v>0</v>
      </c>
      <c r="AS6" s="59" t="s">
        <v>23</v>
      </c>
      <c r="AT6" s="56">
        <v>19</v>
      </c>
      <c r="AV6" s="89">
        <v>0</v>
      </c>
      <c r="AW6" s="59" t="s">
        <v>23</v>
      </c>
      <c r="AX6" s="56" t="s">
        <v>164</v>
      </c>
      <c r="AZ6" s="126">
        <v>0</v>
      </c>
      <c r="BA6" s="111" t="s">
        <v>162</v>
      </c>
      <c r="BB6" s="112" t="s">
        <v>164</v>
      </c>
      <c r="BC6" s="113" t="s">
        <v>162</v>
      </c>
      <c r="BD6" s="114" t="s">
        <v>164</v>
      </c>
      <c r="BE6" s="111" t="s">
        <v>162</v>
      </c>
      <c r="BF6" s="112" t="s">
        <v>165</v>
      </c>
      <c r="BG6" s="115" t="s">
        <v>162</v>
      </c>
      <c r="BH6" s="116" t="s">
        <v>164</v>
      </c>
      <c r="BI6" s="111" t="s">
        <v>23</v>
      </c>
      <c r="BJ6" s="112">
        <v>19</v>
      </c>
      <c r="BL6" s="141"/>
      <c r="BM6" s="7" t="s">
        <v>19</v>
      </c>
      <c r="BN6" s="8" t="s">
        <v>20</v>
      </c>
      <c r="BO6" s="80" t="s">
        <v>19</v>
      </c>
      <c r="BP6" s="87" t="s">
        <v>20</v>
      </c>
      <c r="BQ6" s="7" t="s">
        <v>19</v>
      </c>
      <c r="BR6" s="11" t="s">
        <v>20</v>
      </c>
      <c r="BS6" s="80" t="s">
        <v>19</v>
      </c>
      <c r="BT6" s="87" t="s">
        <v>20</v>
      </c>
      <c r="BU6" s="7" t="s">
        <v>19</v>
      </c>
      <c r="BV6" s="11" t="s">
        <v>20</v>
      </c>
      <c r="BW6" s="80" t="s">
        <v>19</v>
      </c>
      <c r="BX6" s="87" t="s">
        <v>20</v>
      </c>
      <c r="BY6" s="7" t="s">
        <v>19</v>
      </c>
      <c r="BZ6" s="11" t="s">
        <v>20</v>
      </c>
      <c r="CB6" s="89">
        <v>0</v>
      </c>
      <c r="CC6" s="59" t="s">
        <v>23</v>
      </c>
      <c r="CD6" s="56" t="s">
        <v>164</v>
      </c>
      <c r="CE6" s="90">
        <v>0</v>
      </c>
      <c r="CF6" s="59" t="s">
        <v>23</v>
      </c>
      <c r="CG6" s="56">
        <v>23</v>
      </c>
      <c r="CH6" s="150">
        <v>0</v>
      </c>
      <c r="CI6" s="59">
        <v>1</v>
      </c>
      <c r="CJ6" s="56">
        <v>27</v>
      </c>
      <c r="CL6" s="89">
        <v>0</v>
      </c>
      <c r="CM6" s="181" t="s">
        <v>23</v>
      </c>
      <c r="CN6" s="58" t="s">
        <v>164</v>
      </c>
      <c r="CP6" s="12" t="s">
        <v>21</v>
      </c>
      <c r="CQ6" s="13" t="s">
        <v>22</v>
      </c>
      <c r="CR6" s="173" t="s">
        <v>21</v>
      </c>
      <c r="CS6" s="15" t="s">
        <v>22</v>
      </c>
      <c r="CT6" s="174" t="s">
        <v>21</v>
      </c>
      <c r="CU6" s="13" t="s">
        <v>22</v>
      </c>
      <c r="CV6" s="173" t="s">
        <v>21</v>
      </c>
      <c r="CW6" s="15" t="s">
        <v>22</v>
      </c>
      <c r="CX6" s="174" t="s">
        <v>21</v>
      </c>
      <c r="CY6" s="13" t="s">
        <v>22</v>
      </c>
      <c r="CZ6" s="173" t="s">
        <v>21</v>
      </c>
      <c r="DA6" s="15" t="s">
        <v>22</v>
      </c>
      <c r="DB6" s="174" t="s">
        <v>21</v>
      </c>
      <c r="DD6" s="17">
        <v>0</v>
      </c>
      <c r="DE6" s="18" t="s">
        <v>162</v>
      </c>
      <c r="DF6" s="19" t="s">
        <v>164</v>
      </c>
      <c r="DG6" s="20" t="s">
        <v>162</v>
      </c>
      <c r="DH6" s="21" t="s">
        <v>164</v>
      </c>
      <c r="DI6" s="22" t="s">
        <v>162</v>
      </c>
      <c r="DJ6" s="23" t="s">
        <v>164</v>
      </c>
      <c r="DK6" s="24" t="s">
        <v>162</v>
      </c>
      <c r="DL6" s="25" t="s">
        <v>166</v>
      </c>
      <c r="DM6" s="22" t="s">
        <v>162</v>
      </c>
      <c r="DN6" s="23" t="s">
        <v>164</v>
      </c>
      <c r="DO6" s="24" t="s">
        <v>162</v>
      </c>
      <c r="DP6" s="25" t="s">
        <v>166</v>
      </c>
      <c r="DQ6" s="18" t="s">
        <v>162</v>
      </c>
      <c r="DR6" s="19" t="s">
        <v>166</v>
      </c>
      <c r="DT6" s="60">
        <v>0</v>
      </c>
      <c r="DU6" s="59" t="s">
        <v>23</v>
      </c>
      <c r="DV6" s="56" t="s">
        <v>150</v>
      </c>
      <c r="DW6" s="57">
        <v>0</v>
      </c>
      <c r="DX6" s="59" t="s">
        <v>23</v>
      </c>
      <c r="DY6" s="56" t="s">
        <v>115</v>
      </c>
      <c r="DZ6" s="57">
        <v>0</v>
      </c>
      <c r="EA6" s="59" t="s">
        <v>23</v>
      </c>
      <c r="EB6" s="56" t="s">
        <v>115</v>
      </c>
      <c r="ED6" s="212">
        <v>0</v>
      </c>
      <c r="EE6" s="186" t="s">
        <v>23</v>
      </c>
      <c r="EF6" s="184" t="s">
        <v>115</v>
      </c>
      <c r="EH6" s="126">
        <v>0</v>
      </c>
      <c r="EI6" s="111" t="s">
        <v>162</v>
      </c>
      <c r="EJ6" s="112" t="s">
        <v>166</v>
      </c>
      <c r="EK6" s="113" t="s">
        <v>162</v>
      </c>
      <c r="EL6" s="114" t="s">
        <v>164</v>
      </c>
      <c r="EM6" s="111" t="s">
        <v>162</v>
      </c>
      <c r="EN6" s="112" t="s">
        <v>164</v>
      </c>
      <c r="EO6" s="115" t="s">
        <v>162</v>
      </c>
      <c r="EP6" s="116" t="s">
        <v>164</v>
      </c>
      <c r="EQ6" s="111" t="s">
        <v>162</v>
      </c>
      <c r="ER6" s="112" t="s">
        <v>164</v>
      </c>
      <c r="ET6" s="141"/>
      <c r="EU6" s="217" t="s">
        <v>19</v>
      </c>
      <c r="EV6" s="218" t="s">
        <v>20</v>
      </c>
      <c r="EW6" s="235" t="s">
        <v>19</v>
      </c>
      <c r="EX6" s="259" t="s">
        <v>20</v>
      </c>
      <c r="EY6" s="217" t="s">
        <v>19</v>
      </c>
      <c r="EZ6" s="219" t="s">
        <v>20</v>
      </c>
      <c r="FA6" s="235" t="s">
        <v>19</v>
      </c>
      <c r="FB6" s="259" t="s">
        <v>20</v>
      </c>
      <c r="FC6" s="217" t="s">
        <v>19</v>
      </c>
      <c r="FD6" s="219" t="s">
        <v>20</v>
      </c>
      <c r="FE6" s="235" t="s">
        <v>19</v>
      </c>
      <c r="FF6" s="259" t="s">
        <v>20</v>
      </c>
      <c r="FG6" s="217" t="s">
        <v>19</v>
      </c>
      <c r="FH6" s="219" t="s">
        <v>20</v>
      </c>
      <c r="FJ6" s="89">
        <v>0</v>
      </c>
      <c r="FK6" s="59" t="s">
        <v>23</v>
      </c>
      <c r="FL6" s="56">
        <v>21</v>
      </c>
      <c r="FM6" s="90">
        <v>0</v>
      </c>
      <c r="FN6" s="59" t="s">
        <v>23</v>
      </c>
      <c r="FO6" s="56">
        <v>23</v>
      </c>
      <c r="FP6" s="150">
        <v>0</v>
      </c>
      <c r="FQ6" s="59">
        <v>1</v>
      </c>
      <c r="FR6" s="56">
        <v>24</v>
      </c>
      <c r="FT6" s="89">
        <v>0</v>
      </c>
      <c r="FU6" s="59" t="s">
        <v>23</v>
      </c>
      <c r="FV6" s="56">
        <v>21</v>
      </c>
      <c r="FX6" s="220" t="s">
        <v>112</v>
      </c>
      <c r="FY6" s="221" t="s">
        <v>22</v>
      </c>
      <c r="FZ6" s="222" t="s">
        <v>21</v>
      </c>
      <c r="GA6" s="221" t="s">
        <v>22</v>
      </c>
      <c r="GB6" s="222" t="s">
        <v>21</v>
      </c>
      <c r="GC6" s="221" t="s">
        <v>22</v>
      </c>
      <c r="GD6" s="222" t="s">
        <v>21</v>
      </c>
      <c r="GE6" s="221" t="s">
        <v>22</v>
      </c>
      <c r="GF6" s="222" t="s">
        <v>21</v>
      </c>
      <c r="GG6" s="221" t="s">
        <v>22</v>
      </c>
      <c r="GH6" s="222" t="s">
        <v>21</v>
      </c>
      <c r="GI6" s="221" t="s">
        <v>22</v>
      </c>
      <c r="GJ6" s="222" t="s">
        <v>21</v>
      </c>
    </row>
    <row r="7" spans="1:192" ht="18" thickBot="1">
      <c r="A7" s="1">
        <v>6</v>
      </c>
      <c r="B7" s="288">
        <v>4</v>
      </c>
      <c r="C7" s="291">
        <v>3</v>
      </c>
      <c r="D7" t="s">
        <v>3</v>
      </c>
      <c r="F7" t="s">
        <v>104</v>
      </c>
      <c r="G7" s="287">
        <f t="shared" si="0"/>
        <v>32</v>
      </c>
      <c r="H7" s="287">
        <f t="shared" si="1"/>
        <v>95</v>
      </c>
      <c r="I7" s="287">
        <f t="shared" si="2"/>
        <v>67</v>
      </c>
      <c r="K7">
        <f t="shared" si="3"/>
        <v>32</v>
      </c>
      <c r="L7">
        <f>SUM(B18:B25)</f>
        <v>32</v>
      </c>
      <c r="M7">
        <f>COUNTA(B18:B25)</f>
        <v>8</v>
      </c>
      <c r="N7">
        <v>8</v>
      </c>
      <c r="O7" s="215">
        <f>AA1</f>
        <v>95</v>
      </c>
      <c r="P7" s="215">
        <f>AB1</f>
        <v>66</v>
      </c>
      <c r="Q7" s="215"/>
      <c r="R7" s="215">
        <f>DI1</f>
        <v>95</v>
      </c>
      <c r="S7" s="215">
        <f>DJ1</f>
        <v>67</v>
      </c>
      <c r="V7" s="17">
        <v>1</v>
      </c>
      <c r="W7" s="246" t="s">
        <v>151</v>
      </c>
      <c r="X7" s="19" t="s">
        <v>155</v>
      </c>
      <c r="Y7" s="189">
        <v>1</v>
      </c>
      <c r="Z7" s="21">
        <v>25</v>
      </c>
      <c r="AA7" s="248" t="s">
        <v>151</v>
      </c>
      <c r="AB7" s="23" t="s">
        <v>115</v>
      </c>
      <c r="AC7" s="247" t="s">
        <v>151</v>
      </c>
      <c r="AD7" s="25" t="s">
        <v>155</v>
      </c>
      <c r="AE7" s="248" t="s">
        <v>151</v>
      </c>
      <c r="AF7" s="23" t="s">
        <v>155</v>
      </c>
      <c r="AG7" s="247" t="s">
        <v>23</v>
      </c>
      <c r="AH7" s="25">
        <v>19</v>
      </c>
      <c r="AI7" s="246" t="s">
        <v>23</v>
      </c>
      <c r="AJ7" s="19">
        <v>19</v>
      </c>
      <c r="AL7" s="60">
        <v>10</v>
      </c>
      <c r="AM7" s="59" t="s">
        <v>23</v>
      </c>
      <c r="AN7" s="56">
        <v>21</v>
      </c>
      <c r="AO7" s="57">
        <v>8</v>
      </c>
      <c r="AP7" s="59" t="s">
        <v>23</v>
      </c>
      <c r="AQ7" s="56">
        <v>19</v>
      </c>
      <c r="AR7" s="57">
        <v>1</v>
      </c>
      <c r="AS7" s="59" t="s">
        <v>23</v>
      </c>
      <c r="AT7" s="56">
        <v>19</v>
      </c>
      <c r="AV7" s="89">
        <v>20</v>
      </c>
      <c r="AW7" s="59" t="s">
        <v>162</v>
      </c>
      <c r="AX7" s="56">
        <v>19</v>
      </c>
      <c r="AZ7" s="126">
        <v>1</v>
      </c>
      <c r="BA7" s="111" t="s">
        <v>151</v>
      </c>
      <c r="BB7" s="112" t="s">
        <v>115</v>
      </c>
      <c r="BC7" s="113" t="s">
        <v>151</v>
      </c>
      <c r="BD7" s="114" t="s">
        <v>115</v>
      </c>
      <c r="BE7" s="111" t="s">
        <v>151</v>
      </c>
      <c r="BF7" s="112" t="s">
        <v>155</v>
      </c>
      <c r="BG7" s="115" t="s">
        <v>151</v>
      </c>
      <c r="BH7" s="116" t="s">
        <v>115</v>
      </c>
      <c r="BI7" s="111" t="s">
        <v>23</v>
      </c>
      <c r="BJ7" s="112">
        <v>19</v>
      </c>
      <c r="BL7" s="142"/>
      <c r="BM7" s="13" t="s">
        <v>22</v>
      </c>
      <c r="BN7" s="173" t="s">
        <v>21</v>
      </c>
      <c r="BO7" s="83" t="s">
        <v>22</v>
      </c>
      <c r="BP7" s="88" t="s">
        <v>21</v>
      </c>
      <c r="BQ7" s="13" t="s">
        <v>22</v>
      </c>
      <c r="BR7" s="173" t="s">
        <v>21</v>
      </c>
      <c r="BS7" s="83" t="s">
        <v>22</v>
      </c>
      <c r="BT7" s="88" t="s">
        <v>21</v>
      </c>
      <c r="BU7" s="13" t="s">
        <v>22</v>
      </c>
      <c r="BV7" s="173" t="s">
        <v>21</v>
      </c>
      <c r="BW7" s="83" t="s">
        <v>22</v>
      </c>
      <c r="BX7" s="88" t="s">
        <v>21</v>
      </c>
      <c r="BY7" s="13" t="s">
        <v>22</v>
      </c>
      <c r="BZ7" s="173" t="s">
        <v>21</v>
      </c>
      <c r="CB7" s="89">
        <v>1</v>
      </c>
      <c r="CC7" s="59" t="s">
        <v>162</v>
      </c>
      <c r="CD7" s="56">
        <v>19</v>
      </c>
      <c r="CE7" s="90">
        <v>1</v>
      </c>
      <c r="CF7" s="59">
        <v>1</v>
      </c>
      <c r="CG7" s="56">
        <v>28</v>
      </c>
      <c r="CH7" s="150">
        <v>1</v>
      </c>
      <c r="CI7" s="59">
        <v>2</v>
      </c>
      <c r="CJ7" s="56">
        <v>30</v>
      </c>
      <c r="CL7" s="89">
        <v>1</v>
      </c>
      <c r="CM7" s="181" t="s">
        <v>162</v>
      </c>
      <c r="CN7" s="58">
        <v>19</v>
      </c>
      <c r="CP7" s="17">
        <v>0</v>
      </c>
      <c r="CQ7" s="28">
        <v>0</v>
      </c>
      <c r="CR7" s="23" t="s">
        <v>125</v>
      </c>
      <c r="CS7" s="29">
        <v>2</v>
      </c>
      <c r="CT7" s="21">
        <v>30</v>
      </c>
      <c r="CU7" s="28">
        <v>1</v>
      </c>
      <c r="CV7" s="23">
        <v>26</v>
      </c>
      <c r="CW7" s="29">
        <v>6</v>
      </c>
      <c r="CX7" s="21">
        <v>35</v>
      </c>
      <c r="CY7" s="28">
        <v>2</v>
      </c>
      <c r="CZ7" s="23">
        <v>30</v>
      </c>
      <c r="DA7" s="29">
        <v>3</v>
      </c>
      <c r="DB7" s="21">
        <v>31</v>
      </c>
      <c r="DD7" s="17">
        <v>1</v>
      </c>
      <c r="DE7" s="18" t="s">
        <v>151</v>
      </c>
      <c r="DF7" s="19" t="s">
        <v>115</v>
      </c>
      <c r="DG7" s="20" t="s">
        <v>151</v>
      </c>
      <c r="DH7" s="21" t="s">
        <v>115</v>
      </c>
      <c r="DI7" s="22" t="s">
        <v>151</v>
      </c>
      <c r="DJ7" s="23" t="s">
        <v>115</v>
      </c>
      <c r="DK7" s="24" t="s">
        <v>151</v>
      </c>
      <c r="DL7" s="25" t="s">
        <v>154</v>
      </c>
      <c r="DM7" s="22" t="s">
        <v>151</v>
      </c>
      <c r="DN7" s="23" t="s">
        <v>115</v>
      </c>
      <c r="DO7" s="24" t="s">
        <v>151</v>
      </c>
      <c r="DP7" s="25" t="s">
        <v>154</v>
      </c>
      <c r="DQ7" s="18" t="s">
        <v>151</v>
      </c>
      <c r="DR7" s="19" t="s">
        <v>154</v>
      </c>
      <c r="DT7" s="60">
        <v>14</v>
      </c>
      <c r="DU7" s="59" t="s">
        <v>23</v>
      </c>
      <c r="DV7" s="56">
        <v>19</v>
      </c>
      <c r="DW7" s="57">
        <v>25</v>
      </c>
      <c r="DX7" s="59" t="s">
        <v>23</v>
      </c>
      <c r="DY7" s="56">
        <v>19</v>
      </c>
      <c r="DZ7" s="57">
        <v>25</v>
      </c>
      <c r="EA7" s="59" t="s">
        <v>23</v>
      </c>
      <c r="EB7" s="56">
        <v>19</v>
      </c>
      <c r="ED7" s="212">
        <v>87</v>
      </c>
      <c r="EE7" s="186" t="s">
        <v>23</v>
      </c>
      <c r="EF7" s="184">
        <v>19</v>
      </c>
      <c r="EH7" s="126">
        <v>1</v>
      </c>
      <c r="EI7" s="111" t="s">
        <v>151</v>
      </c>
      <c r="EJ7" s="112" t="s">
        <v>154</v>
      </c>
      <c r="EK7" s="113" t="s">
        <v>151</v>
      </c>
      <c r="EL7" s="114" t="s">
        <v>115</v>
      </c>
      <c r="EM7" s="111" t="s">
        <v>151</v>
      </c>
      <c r="EN7" s="112" t="s">
        <v>115</v>
      </c>
      <c r="EO7" s="115" t="s">
        <v>151</v>
      </c>
      <c r="EP7" s="116" t="s">
        <v>115</v>
      </c>
      <c r="EQ7" s="111" t="s">
        <v>151</v>
      </c>
      <c r="ER7" s="112" t="s">
        <v>115</v>
      </c>
      <c r="ET7" s="142"/>
      <c r="EU7" s="221" t="s">
        <v>22</v>
      </c>
      <c r="EV7" s="222" t="s">
        <v>21</v>
      </c>
      <c r="EW7" s="238" t="s">
        <v>22</v>
      </c>
      <c r="EX7" s="258" t="s">
        <v>21</v>
      </c>
      <c r="EY7" s="221" t="s">
        <v>22</v>
      </c>
      <c r="EZ7" s="222" t="s">
        <v>21</v>
      </c>
      <c r="FA7" s="238" t="s">
        <v>22</v>
      </c>
      <c r="FB7" s="258" t="s">
        <v>21</v>
      </c>
      <c r="FC7" s="221" t="s">
        <v>22</v>
      </c>
      <c r="FD7" s="222" t="s">
        <v>21</v>
      </c>
      <c r="FE7" s="238" t="s">
        <v>22</v>
      </c>
      <c r="FF7" s="258" t="s">
        <v>21</v>
      </c>
      <c r="FG7" s="221" t="s">
        <v>22</v>
      </c>
      <c r="FH7" s="222" t="s">
        <v>21</v>
      </c>
      <c r="FJ7" s="89">
        <v>1</v>
      </c>
      <c r="FK7" s="59" t="s">
        <v>23</v>
      </c>
      <c r="FL7" s="56">
        <v>23</v>
      </c>
      <c r="FM7" s="90">
        <v>1</v>
      </c>
      <c r="FN7" s="59">
        <v>1</v>
      </c>
      <c r="FO7" s="56">
        <v>27</v>
      </c>
      <c r="FP7" s="150">
        <v>1</v>
      </c>
      <c r="FQ7" s="59">
        <v>2</v>
      </c>
      <c r="FR7" s="56">
        <v>29</v>
      </c>
      <c r="FT7" s="89">
        <v>1</v>
      </c>
      <c r="FU7" s="59" t="s">
        <v>23</v>
      </c>
      <c r="FV7" s="56">
        <v>22</v>
      </c>
      <c r="FX7" s="17">
        <v>0</v>
      </c>
      <c r="FY7" s="28" t="s">
        <v>23</v>
      </c>
      <c r="FZ7" s="23">
        <v>21</v>
      </c>
      <c r="GA7" s="29">
        <v>4</v>
      </c>
      <c r="GB7" s="21">
        <v>32</v>
      </c>
      <c r="GC7" s="28">
        <v>1</v>
      </c>
      <c r="GD7" s="23">
        <v>25</v>
      </c>
      <c r="GE7" s="29">
        <v>8</v>
      </c>
      <c r="GF7" s="21">
        <v>36</v>
      </c>
      <c r="GG7" s="28">
        <v>1</v>
      </c>
      <c r="GH7" s="23">
        <v>28</v>
      </c>
      <c r="GI7" s="29" t="s">
        <v>168</v>
      </c>
      <c r="GJ7" s="21" t="s">
        <v>169</v>
      </c>
    </row>
    <row r="8" spans="1:192" ht="17">
      <c r="A8" s="1">
        <v>7</v>
      </c>
      <c r="B8" s="290">
        <v>4</v>
      </c>
      <c r="C8" s="291">
        <v>3</v>
      </c>
      <c r="F8" t="s">
        <v>105</v>
      </c>
      <c r="G8" s="287">
        <f t="shared" si="0"/>
        <v>28</v>
      </c>
      <c r="H8" s="287">
        <f t="shared" si="1"/>
        <v>98</v>
      </c>
      <c r="I8" s="287">
        <f t="shared" si="2"/>
        <v>70</v>
      </c>
      <c r="K8">
        <f t="shared" si="3"/>
        <v>28</v>
      </c>
      <c r="L8">
        <f>SUM(B26:B32)</f>
        <v>28</v>
      </c>
      <c r="M8">
        <f>COUNTA(B26:B32)</f>
        <v>7</v>
      </c>
      <c r="N8">
        <v>7</v>
      </c>
      <c r="O8" s="215">
        <f>AC1</f>
        <v>99</v>
      </c>
      <c r="P8" s="215">
        <f>AD1</f>
        <v>74</v>
      </c>
      <c r="Q8" s="215"/>
      <c r="R8" s="215">
        <f>DK1</f>
        <v>98</v>
      </c>
      <c r="S8" s="215">
        <f>DL1</f>
        <v>70</v>
      </c>
      <c r="V8" s="17">
        <v>2</v>
      </c>
      <c r="W8" s="246" t="s">
        <v>151</v>
      </c>
      <c r="X8" s="19" t="s">
        <v>155</v>
      </c>
      <c r="Y8" s="189">
        <v>1</v>
      </c>
      <c r="Z8" s="21">
        <v>26</v>
      </c>
      <c r="AA8" s="248" t="s">
        <v>23</v>
      </c>
      <c r="AB8" s="23">
        <v>19</v>
      </c>
      <c r="AC8" s="247" t="s">
        <v>151</v>
      </c>
      <c r="AD8" s="25" t="s">
        <v>155</v>
      </c>
      <c r="AE8" s="248" t="s">
        <v>151</v>
      </c>
      <c r="AF8" s="23" t="s">
        <v>155</v>
      </c>
      <c r="AG8" s="189" t="s">
        <v>23</v>
      </c>
      <c r="AH8" s="21">
        <v>20</v>
      </c>
      <c r="AI8" s="246" t="s">
        <v>23</v>
      </c>
      <c r="AJ8" s="19">
        <v>20</v>
      </c>
      <c r="AL8" s="60">
        <v>11</v>
      </c>
      <c r="AM8" s="59" t="s">
        <v>23</v>
      </c>
      <c r="AN8" s="56">
        <v>24</v>
      </c>
      <c r="AO8" s="57">
        <v>9</v>
      </c>
      <c r="AP8" s="59" t="s">
        <v>23</v>
      </c>
      <c r="AQ8" s="56">
        <v>19</v>
      </c>
      <c r="AR8" s="57">
        <v>2</v>
      </c>
      <c r="AS8" s="59" t="s">
        <v>23</v>
      </c>
      <c r="AT8" s="56">
        <v>19</v>
      </c>
      <c r="AV8" s="89">
        <v>21</v>
      </c>
      <c r="AW8" s="59" t="s">
        <v>23</v>
      </c>
      <c r="AX8" s="56">
        <v>19</v>
      </c>
      <c r="AZ8" s="126">
        <v>2</v>
      </c>
      <c r="BA8" s="111" t="s">
        <v>151</v>
      </c>
      <c r="BB8" s="112" t="s">
        <v>115</v>
      </c>
      <c r="BC8" s="113" t="s">
        <v>151</v>
      </c>
      <c r="BD8" s="114" t="s">
        <v>115</v>
      </c>
      <c r="BE8" s="111" t="s">
        <v>151</v>
      </c>
      <c r="BF8" s="112" t="s">
        <v>155</v>
      </c>
      <c r="BG8" s="115" t="s">
        <v>23</v>
      </c>
      <c r="BH8" s="116">
        <v>19</v>
      </c>
      <c r="BI8" s="117" t="s">
        <v>23</v>
      </c>
      <c r="BJ8" s="118">
        <v>20</v>
      </c>
      <c r="BL8" s="17">
        <v>0</v>
      </c>
      <c r="BM8" s="28" t="s">
        <v>162</v>
      </c>
      <c r="BN8" s="23" t="s">
        <v>167</v>
      </c>
      <c r="BO8" s="59">
        <v>1</v>
      </c>
      <c r="BP8" s="58">
        <v>26</v>
      </c>
      <c r="BQ8" s="28" t="s">
        <v>23</v>
      </c>
      <c r="BR8" s="23">
        <v>24</v>
      </c>
      <c r="BS8" s="59">
        <v>5</v>
      </c>
      <c r="BT8" s="58">
        <v>34</v>
      </c>
      <c r="BU8" s="28">
        <v>3</v>
      </c>
      <c r="BV8" s="23">
        <v>31</v>
      </c>
      <c r="BW8" s="59">
        <v>4</v>
      </c>
      <c r="BX8" s="58">
        <v>33</v>
      </c>
      <c r="BY8" s="28">
        <v>13</v>
      </c>
      <c r="BZ8" s="23">
        <v>39</v>
      </c>
      <c r="CB8" s="89">
        <v>2</v>
      </c>
      <c r="CC8" s="59" t="s">
        <v>23</v>
      </c>
      <c r="CD8" s="56">
        <v>23</v>
      </c>
      <c r="CE8" s="90">
        <v>2</v>
      </c>
      <c r="CF8" s="59">
        <v>3</v>
      </c>
      <c r="CG8" s="56">
        <v>31</v>
      </c>
      <c r="CH8" s="150">
        <v>2</v>
      </c>
      <c r="CI8" s="59">
        <v>4</v>
      </c>
      <c r="CJ8" s="56">
        <v>32</v>
      </c>
      <c r="CL8" s="89">
        <v>2</v>
      </c>
      <c r="CM8" s="181" t="s">
        <v>23</v>
      </c>
      <c r="CN8" s="58">
        <v>20</v>
      </c>
      <c r="CP8" s="17">
        <v>1</v>
      </c>
      <c r="CQ8" s="28">
        <v>0</v>
      </c>
      <c r="CR8" s="23">
        <v>23</v>
      </c>
      <c r="CS8" s="29">
        <v>9</v>
      </c>
      <c r="CT8" s="21">
        <v>36</v>
      </c>
      <c r="CU8" s="28">
        <v>3</v>
      </c>
      <c r="CV8" s="23">
        <v>31</v>
      </c>
      <c r="CW8" s="29">
        <v>22</v>
      </c>
      <c r="CX8" s="21">
        <v>42</v>
      </c>
      <c r="CY8" s="28">
        <v>7</v>
      </c>
      <c r="CZ8" s="23">
        <v>35</v>
      </c>
      <c r="DA8" s="29">
        <v>10</v>
      </c>
      <c r="DB8" s="21">
        <v>37</v>
      </c>
      <c r="DD8" s="17">
        <v>2</v>
      </c>
      <c r="DE8" s="18" t="s">
        <v>151</v>
      </c>
      <c r="DF8" s="19" t="s">
        <v>115</v>
      </c>
      <c r="DG8" s="20" t="s">
        <v>151</v>
      </c>
      <c r="DH8" s="21" t="s">
        <v>115</v>
      </c>
      <c r="DI8" s="22" t="s">
        <v>151</v>
      </c>
      <c r="DJ8" s="23" t="s">
        <v>115</v>
      </c>
      <c r="DK8" s="24" t="s">
        <v>151</v>
      </c>
      <c r="DL8" s="25" t="s">
        <v>154</v>
      </c>
      <c r="DM8" s="22" t="s">
        <v>151</v>
      </c>
      <c r="DN8" s="23" t="s">
        <v>115</v>
      </c>
      <c r="DO8" s="24" t="s">
        <v>151</v>
      </c>
      <c r="DP8" s="25" t="s">
        <v>154</v>
      </c>
      <c r="DQ8" s="18" t="s">
        <v>151</v>
      </c>
      <c r="DR8" s="19" t="s">
        <v>154</v>
      </c>
      <c r="DT8" s="60">
        <v>15</v>
      </c>
      <c r="DU8" s="59" t="s">
        <v>23</v>
      </c>
      <c r="DV8" s="56">
        <v>20</v>
      </c>
      <c r="DW8" s="57">
        <v>26</v>
      </c>
      <c r="DX8" s="59" t="s">
        <v>23</v>
      </c>
      <c r="DY8" s="56">
        <v>19</v>
      </c>
      <c r="DZ8" s="57">
        <v>26</v>
      </c>
      <c r="EA8" s="59" t="s">
        <v>23</v>
      </c>
      <c r="EB8" s="56">
        <v>22</v>
      </c>
      <c r="ED8" s="89">
        <v>88</v>
      </c>
      <c r="EE8" s="181" t="s">
        <v>23</v>
      </c>
      <c r="EF8" s="58">
        <v>20</v>
      </c>
      <c r="EH8" s="126">
        <v>2</v>
      </c>
      <c r="EI8" s="111" t="s">
        <v>151</v>
      </c>
      <c r="EJ8" s="112" t="s">
        <v>154</v>
      </c>
      <c r="EK8" s="113" t="s">
        <v>151</v>
      </c>
      <c r="EL8" s="114" t="s">
        <v>115</v>
      </c>
      <c r="EM8" s="111" t="s">
        <v>151</v>
      </c>
      <c r="EN8" s="112" t="s">
        <v>115</v>
      </c>
      <c r="EO8" s="115" t="s">
        <v>151</v>
      </c>
      <c r="EP8" s="116" t="s">
        <v>115</v>
      </c>
      <c r="EQ8" s="111" t="s">
        <v>151</v>
      </c>
      <c r="ER8" s="112" t="s">
        <v>115</v>
      </c>
      <c r="ET8" s="17">
        <v>0</v>
      </c>
      <c r="EU8" s="28" t="s">
        <v>23</v>
      </c>
      <c r="EV8" s="23">
        <v>21</v>
      </c>
      <c r="EW8" s="59">
        <v>2</v>
      </c>
      <c r="EX8" s="58">
        <v>29</v>
      </c>
      <c r="EY8" s="28" t="s">
        <v>23</v>
      </c>
      <c r="EZ8" s="23">
        <v>24</v>
      </c>
      <c r="FA8" s="59">
        <v>7</v>
      </c>
      <c r="FB8" s="58">
        <v>35</v>
      </c>
      <c r="FC8" s="28">
        <v>2</v>
      </c>
      <c r="FD8" s="23">
        <v>29</v>
      </c>
      <c r="FE8" s="59">
        <v>4</v>
      </c>
      <c r="FF8" s="58">
        <v>32</v>
      </c>
      <c r="FG8" s="28">
        <v>13</v>
      </c>
      <c r="FH8" s="23">
        <v>39</v>
      </c>
      <c r="FJ8" s="89">
        <v>2</v>
      </c>
      <c r="FK8" s="59">
        <v>1</v>
      </c>
      <c r="FL8" s="56">
        <v>25</v>
      </c>
      <c r="FM8" s="90">
        <v>2</v>
      </c>
      <c r="FN8" s="59">
        <v>2</v>
      </c>
      <c r="FO8" s="56">
        <v>29</v>
      </c>
      <c r="FP8" s="150">
        <v>2</v>
      </c>
      <c r="FQ8" s="59">
        <v>3</v>
      </c>
      <c r="FR8" s="56">
        <v>32</v>
      </c>
      <c r="FT8" s="89">
        <v>2</v>
      </c>
      <c r="FU8" s="59" t="s">
        <v>23</v>
      </c>
      <c r="FV8" s="56">
        <v>23</v>
      </c>
      <c r="FX8" s="17">
        <v>1</v>
      </c>
      <c r="FY8" s="28" t="s">
        <v>23</v>
      </c>
      <c r="FZ8" s="23">
        <v>24</v>
      </c>
      <c r="GA8" s="29">
        <v>12</v>
      </c>
      <c r="GB8" s="21">
        <v>38</v>
      </c>
      <c r="GC8" s="28">
        <v>2</v>
      </c>
      <c r="GD8" s="23">
        <v>30</v>
      </c>
      <c r="GE8" s="29">
        <v>26</v>
      </c>
      <c r="GF8" s="21">
        <v>44</v>
      </c>
      <c r="GG8" s="28">
        <v>5</v>
      </c>
      <c r="GH8" s="23">
        <v>33</v>
      </c>
      <c r="GI8" s="29" t="s">
        <v>168</v>
      </c>
      <c r="GJ8" s="21" t="s">
        <v>169</v>
      </c>
    </row>
    <row r="9" spans="1:192" ht="17">
      <c r="A9" s="1">
        <v>8</v>
      </c>
      <c r="B9" s="290">
        <v>4</v>
      </c>
      <c r="C9" s="291">
        <v>3</v>
      </c>
      <c r="F9" t="s">
        <v>106</v>
      </c>
      <c r="G9" s="287">
        <f t="shared" si="0"/>
        <v>36</v>
      </c>
      <c r="H9" s="287">
        <f t="shared" si="1"/>
        <v>99</v>
      </c>
      <c r="I9" s="287">
        <f t="shared" si="2"/>
        <v>74</v>
      </c>
      <c r="K9">
        <f t="shared" si="3"/>
        <v>36</v>
      </c>
      <c r="L9">
        <f>SUM(B33:B41)</f>
        <v>36</v>
      </c>
      <c r="M9">
        <f>COUNTA(B33:B41)</f>
        <v>9</v>
      </c>
      <c r="N9">
        <v>9</v>
      </c>
      <c r="O9" s="215">
        <f>AE1</f>
        <v>99</v>
      </c>
      <c r="P9" s="215">
        <f>AF1</f>
        <v>72</v>
      </c>
      <c r="Q9" s="215"/>
      <c r="R9" s="215">
        <f>DM1</f>
        <v>99</v>
      </c>
      <c r="S9" s="215">
        <f>DN1</f>
        <v>74</v>
      </c>
      <c r="V9" s="17">
        <v>3</v>
      </c>
      <c r="W9" s="246" t="s">
        <v>151</v>
      </c>
      <c r="X9" s="19" t="s">
        <v>155</v>
      </c>
      <c r="Y9" s="189">
        <v>1</v>
      </c>
      <c r="Z9" s="21">
        <v>26</v>
      </c>
      <c r="AA9" s="248" t="s">
        <v>23</v>
      </c>
      <c r="AB9" s="23">
        <v>19</v>
      </c>
      <c r="AC9" s="189" t="s">
        <v>23</v>
      </c>
      <c r="AD9" s="21">
        <v>21</v>
      </c>
      <c r="AE9" s="248" t="s">
        <v>23</v>
      </c>
      <c r="AF9" s="23">
        <v>21</v>
      </c>
      <c r="AG9" s="189" t="s">
        <v>23</v>
      </c>
      <c r="AH9" s="21">
        <v>20</v>
      </c>
      <c r="AI9" s="248" t="s">
        <v>23</v>
      </c>
      <c r="AJ9" s="23">
        <v>20</v>
      </c>
      <c r="AL9" s="60">
        <v>12</v>
      </c>
      <c r="AM9" s="59">
        <v>1</v>
      </c>
      <c r="AN9" s="56">
        <v>25</v>
      </c>
      <c r="AO9" s="57">
        <v>10</v>
      </c>
      <c r="AP9" s="59" t="s">
        <v>23</v>
      </c>
      <c r="AQ9" s="56">
        <v>20</v>
      </c>
      <c r="AR9" s="57">
        <v>3</v>
      </c>
      <c r="AS9" s="59" t="s">
        <v>23</v>
      </c>
      <c r="AT9" s="56">
        <v>19</v>
      </c>
      <c r="AV9" s="89">
        <v>22</v>
      </c>
      <c r="AW9" s="59" t="s">
        <v>23</v>
      </c>
      <c r="AX9" s="56">
        <v>19</v>
      </c>
      <c r="AZ9" s="126">
        <v>3</v>
      </c>
      <c r="BA9" s="111" t="s">
        <v>151</v>
      </c>
      <c r="BB9" s="112" t="s">
        <v>115</v>
      </c>
      <c r="BC9" s="113" t="s">
        <v>23</v>
      </c>
      <c r="BD9" s="114">
        <v>19</v>
      </c>
      <c r="BE9" s="111" t="s">
        <v>151</v>
      </c>
      <c r="BF9" s="112" t="s">
        <v>155</v>
      </c>
      <c r="BG9" s="115" t="s">
        <v>23</v>
      </c>
      <c r="BH9" s="116">
        <v>21</v>
      </c>
      <c r="BI9" s="117" t="s">
        <v>23</v>
      </c>
      <c r="BJ9" s="118">
        <v>21</v>
      </c>
      <c r="BL9" s="17">
        <v>1</v>
      </c>
      <c r="BM9" s="28" t="s">
        <v>23</v>
      </c>
      <c r="BN9" s="23">
        <v>23</v>
      </c>
      <c r="BO9" s="59">
        <v>3</v>
      </c>
      <c r="BP9" s="58">
        <v>31</v>
      </c>
      <c r="BQ9" s="28">
        <v>2</v>
      </c>
      <c r="BR9" s="23">
        <v>29</v>
      </c>
      <c r="BS9" s="59">
        <v>17</v>
      </c>
      <c r="BT9" s="58">
        <v>41</v>
      </c>
      <c r="BU9" s="28">
        <v>6</v>
      </c>
      <c r="BV9" s="23">
        <v>35</v>
      </c>
      <c r="BW9" s="59">
        <v>11</v>
      </c>
      <c r="BX9" s="58">
        <v>38</v>
      </c>
      <c r="BY9" s="28">
        <v>35</v>
      </c>
      <c r="BZ9" s="23">
        <v>46</v>
      </c>
      <c r="CB9" s="89">
        <v>3</v>
      </c>
      <c r="CC9" s="59">
        <v>1</v>
      </c>
      <c r="CD9" s="56">
        <v>25</v>
      </c>
      <c r="CE9" s="90">
        <v>3</v>
      </c>
      <c r="CF9" s="59">
        <v>4</v>
      </c>
      <c r="CG9" s="56">
        <v>33</v>
      </c>
      <c r="CH9" s="150">
        <v>3</v>
      </c>
      <c r="CI9" s="59">
        <v>6</v>
      </c>
      <c r="CJ9" s="56">
        <v>34</v>
      </c>
      <c r="CL9" s="89">
        <v>3</v>
      </c>
      <c r="CM9" s="181" t="s">
        <v>23</v>
      </c>
      <c r="CN9" s="58">
        <v>21</v>
      </c>
      <c r="CP9" s="17">
        <v>2</v>
      </c>
      <c r="CQ9" s="28">
        <v>1</v>
      </c>
      <c r="CR9" s="23">
        <v>28</v>
      </c>
      <c r="CS9" s="29">
        <v>18</v>
      </c>
      <c r="CT9" s="21">
        <v>41</v>
      </c>
      <c r="CU9" s="28">
        <v>5</v>
      </c>
      <c r="CV9" s="23">
        <v>34</v>
      </c>
      <c r="CW9" s="29">
        <v>40</v>
      </c>
      <c r="CX9" s="21">
        <v>47</v>
      </c>
      <c r="CY9" s="28">
        <v>13</v>
      </c>
      <c r="CZ9" s="23">
        <v>39</v>
      </c>
      <c r="DA9" s="29">
        <v>18</v>
      </c>
      <c r="DB9" s="21">
        <v>41</v>
      </c>
      <c r="DD9" s="17">
        <v>3</v>
      </c>
      <c r="DE9" s="18" t="s">
        <v>151</v>
      </c>
      <c r="DF9" s="19" t="s">
        <v>115</v>
      </c>
      <c r="DG9" s="29" t="s">
        <v>23</v>
      </c>
      <c r="DH9" s="21">
        <v>19</v>
      </c>
      <c r="DI9" s="22" t="s">
        <v>151</v>
      </c>
      <c r="DJ9" s="23" t="s">
        <v>115</v>
      </c>
      <c r="DK9" s="24" t="s">
        <v>151</v>
      </c>
      <c r="DL9" s="25" t="s">
        <v>154</v>
      </c>
      <c r="DM9" s="22" t="s">
        <v>151</v>
      </c>
      <c r="DN9" s="23" t="s">
        <v>115</v>
      </c>
      <c r="DO9" s="24" t="s">
        <v>151</v>
      </c>
      <c r="DP9" s="25" t="s">
        <v>154</v>
      </c>
      <c r="DQ9" s="18" t="s">
        <v>151</v>
      </c>
      <c r="DR9" s="19" t="s">
        <v>154</v>
      </c>
      <c r="DT9" s="60">
        <v>16</v>
      </c>
      <c r="DU9" s="59" t="s">
        <v>23</v>
      </c>
      <c r="DV9" s="56">
        <v>21</v>
      </c>
      <c r="DW9" s="57">
        <v>27</v>
      </c>
      <c r="DX9" s="59" t="s">
        <v>23</v>
      </c>
      <c r="DY9" s="56">
        <v>19</v>
      </c>
      <c r="DZ9" s="57">
        <v>27</v>
      </c>
      <c r="EA9" s="59" t="s">
        <v>23</v>
      </c>
      <c r="EB9" s="56">
        <v>24</v>
      </c>
      <c r="ED9" s="89">
        <v>89</v>
      </c>
      <c r="EE9" s="181" t="s">
        <v>23</v>
      </c>
      <c r="EF9" s="58">
        <v>22</v>
      </c>
      <c r="EH9" s="126">
        <v>3</v>
      </c>
      <c r="EI9" s="111" t="s">
        <v>151</v>
      </c>
      <c r="EJ9" s="112" t="s">
        <v>154</v>
      </c>
      <c r="EK9" s="113" t="s">
        <v>151</v>
      </c>
      <c r="EL9" s="114" t="s">
        <v>115</v>
      </c>
      <c r="EM9" s="111" t="s">
        <v>151</v>
      </c>
      <c r="EN9" s="112" t="s">
        <v>115</v>
      </c>
      <c r="EO9" s="115" t="s">
        <v>151</v>
      </c>
      <c r="EP9" s="116" t="s">
        <v>115</v>
      </c>
      <c r="EQ9" s="111" t="s">
        <v>151</v>
      </c>
      <c r="ER9" s="112" t="s">
        <v>115</v>
      </c>
      <c r="ET9" s="17">
        <v>1</v>
      </c>
      <c r="EU9" s="28" t="s">
        <v>23</v>
      </c>
      <c r="EV9" s="23">
        <v>23</v>
      </c>
      <c r="EW9" s="59">
        <v>5</v>
      </c>
      <c r="EX9" s="58">
        <v>33</v>
      </c>
      <c r="EY9" s="28">
        <v>1</v>
      </c>
      <c r="EZ9" s="23">
        <v>28</v>
      </c>
      <c r="FA9" s="59">
        <v>23</v>
      </c>
      <c r="FB9" s="58">
        <v>43</v>
      </c>
      <c r="FC9" s="28">
        <v>5</v>
      </c>
      <c r="FD9" s="23">
        <v>34</v>
      </c>
      <c r="FE9" s="59">
        <v>11</v>
      </c>
      <c r="FF9" s="58">
        <v>38</v>
      </c>
      <c r="FG9" s="28">
        <v>34</v>
      </c>
      <c r="FH9" s="23">
        <v>46</v>
      </c>
      <c r="FJ9" s="89">
        <v>3</v>
      </c>
      <c r="FK9" s="59">
        <v>1</v>
      </c>
      <c r="FL9" s="56">
        <v>27</v>
      </c>
      <c r="FM9" s="90">
        <v>3</v>
      </c>
      <c r="FN9" s="59">
        <v>3</v>
      </c>
      <c r="FO9" s="56">
        <v>32</v>
      </c>
      <c r="FP9" s="150">
        <v>3</v>
      </c>
      <c r="FQ9" s="59">
        <v>6</v>
      </c>
      <c r="FR9" s="56">
        <v>34</v>
      </c>
      <c r="FT9" s="89">
        <v>3</v>
      </c>
      <c r="FU9" s="59" t="s">
        <v>23</v>
      </c>
      <c r="FV9" s="56">
        <v>24</v>
      </c>
      <c r="FX9" s="17">
        <v>2</v>
      </c>
      <c r="FY9" s="28">
        <v>1</v>
      </c>
      <c r="FZ9" s="23">
        <v>26</v>
      </c>
      <c r="GA9" s="29">
        <v>23</v>
      </c>
      <c r="GB9" s="21">
        <v>43</v>
      </c>
      <c r="GC9" s="28">
        <v>5</v>
      </c>
      <c r="GD9" s="23">
        <v>33</v>
      </c>
      <c r="GE9" s="29">
        <v>45</v>
      </c>
      <c r="GF9" s="21">
        <v>49</v>
      </c>
      <c r="GG9" s="28">
        <v>10</v>
      </c>
      <c r="GH9" s="23">
        <v>37</v>
      </c>
      <c r="GI9" s="29" t="s">
        <v>168</v>
      </c>
      <c r="GJ9" s="21" t="s">
        <v>169</v>
      </c>
    </row>
    <row r="10" spans="1:192" ht="18" thickBot="1">
      <c r="A10" s="1">
        <v>9</v>
      </c>
      <c r="B10" s="290">
        <v>4</v>
      </c>
      <c r="C10" s="291">
        <v>3</v>
      </c>
      <c r="F10" t="s">
        <v>107</v>
      </c>
      <c r="G10" s="287">
        <f t="shared" si="0"/>
        <v>32</v>
      </c>
      <c r="H10" s="287">
        <f t="shared" si="1"/>
        <v>98</v>
      </c>
      <c r="I10" s="287">
        <f t="shared" si="2"/>
        <v>70</v>
      </c>
      <c r="K10">
        <f t="shared" si="3"/>
        <v>32</v>
      </c>
      <c r="L10">
        <f>SUM(B42:B49)</f>
        <v>32</v>
      </c>
      <c r="M10">
        <f>COUNTA(B42:B49)</f>
        <v>8</v>
      </c>
      <c r="N10">
        <v>8</v>
      </c>
      <c r="O10" s="215">
        <f>AG1</f>
        <v>99</v>
      </c>
      <c r="P10" s="215">
        <f>AH1</f>
        <v>73</v>
      </c>
      <c r="Q10" s="215"/>
      <c r="R10" s="215">
        <f>DO1</f>
        <v>98</v>
      </c>
      <c r="S10" s="215">
        <f>DP1</f>
        <v>70</v>
      </c>
      <c r="V10" s="30">
        <v>4</v>
      </c>
      <c r="W10" s="246" t="s">
        <v>151</v>
      </c>
      <c r="X10" s="19" t="s">
        <v>155</v>
      </c>
      <c r="Y10" s="32">
        <v>1</v>
      </c>
      <c r="Z10" s="33">
        <v>28</v>
      </c>
      <c r="AA10" s="34" t="s">
        <v>23</v>
      </c>
      <c r="AB10" s="31">
        <v>20</v>
      </c>
      <c r="AC10" s="32" t="s">
        <v>23</v>
      </c>
      <c r="AD10" s="33">
        <v>22</v>
      </c>
      <c r="AE10" s="34" t="s">
        <v>23</v>
      </c>
      <c r="AF10" s="31">
        <v>22</v>
      </c>
      <c r="AG10" s="32" t="s">
        <v>23</v>
      </c>
      <c r="AH10" s="33">
        <v>21</v>
      </c>
      <c r="AI10" s="34" t="s">
        <v>23</v>
      </c>
      <c r="AJ10" s="31">
        <v>21</v>
      </c>
      <c r="AL10" s="60">
        <v>13</v>
      </c>
      <c r="AM10" s="59">
        <v>1</v>
      </c>
      <c r="AN10" s="56">
        <v>25</v>
      </c>
      <c r="AO10" s="57">
        <v>11</v>
      </c>
      <c r="AP10" s="59" t="s">
        <v>23</v>
      </c>
      <c r="AQ10" s="56">
        <v>20</v>
      </c>
      <c r="AR10" s="64">
        <v>4</v>
      </c>
      <c r="AS10" s="66" t="s">
        <v>23</v>
      </c>
      <c r="AT10" s="63">
        <v>20</v>
      </c>
      <c r="AV10" s="89">
        <v>23</v>
      </c>
      <c r="AW10" s="59" t="s">
        <v>23</v>
      </c>
      <c r="AX10" s="56">
        <v>19</v>
      </c>
      <c r="AZ10" s="127">
        <v>4</v>
      </c>
      <c r="BA10" s="119" t="s">
        <v>23</v>
      </c>
      <c r="BB10" s="120">
        <v>19</v>
      </c>
      <c r="BC10" s="122" t="s">
        <v>23</v>
      </c>
      <c r="BD10" s="124">
        <v>22</v>
      </c>
      <c r="BE10" s="111" t="s">
        <v>151</v>
      </c>
      <c r="BF10" s="112" t="s">
        <v>155</v>
      </c>
      <c r="BG10" s="128" t="s">
        <v>23</v>
      </c>
      <c r="BH10" s="125">
        <v>23</v>
      </c>
      <c r="BI10" s="119" t="s">
        <v>23</v>
      </c>
      <c r="BJ10" s="120">
        <v>22</v>
      </c>
      <c r="BL10" s="17">
        <v>2</v>
      </c>
      <c r="BM10" s="28">
        <v>1</v>
      </c>
      <c r="BN10" s="23">
        <v>28</v>
      </c>
      <c r="BO10" s="59">
        <v>5</v>
      </c>
      <c r="BP10" s="58">
        <v>34</v>
      </c>
      <c r="BQ10" s="28">
        <v>4</v>
      </c>
      <c r="BR10" s="23">
        <v>32</v>
      </c>
      <c r="BS10" s="59">
        <v>32</v>
      </c>
      <c r="BT10" s="58">
        <v>45</v>
      </c>
      <c r="BU10" s="28">
        <v>10</v>
      </c>
      <c r="BV10" s="23">
        <v>37</v>
      </c>
      <c r="BW10" s="59">
        <v>17</v>
      </c>
      <c r="BX10" s="58">
        <v>41</v>
      </c>
      <c r="BY10" s="28">
        <v>51</v>
      </c>
      <c r="BZ10" s="23">
        <v>50</v>
      </c>
      <c r="CB10" s="89">
        <v>4</v>
      </c>
      <c r="CC10" s="59">
        <v>1</v>
      </c>
      <c r="CD10" s="56">
        <v>28</v>
      </c>
      <c r="CE10" s="149">
        <v>4</v>
      </c>
      <c r="CF10" s="66">
        <v>6</v>
      </c>
      <c r="CG10" s="63">
        <v>34</v>
      </c>
      <c r="CH10" s="153">
        <v>4</v>
      </c>
      <c r="CI10" s="66">
        <v>8</v>
      </c>
      <c r="CJ10" s="63">
        <v>36</v>
      </c>
      <c r="CL10" s="89">
        <v>4</v>
      </c>
      <c r="CM10" s="181" t="s">
        <v>23</v>
      </c>
      <c r="CN10" s="58">
        <v>23</v>
      </c>
      <c r="CP10" s="17">
        <v>3</v>
      </c>
      <c r="CQ10" s="28">
        <v>3</v>
      </c>
      <c r="CR10" s="23">
        <v>31</v>
      </c>
      <c r="CS10" s="29">
        <v>27</v>
      </c>
      <c r="CT10" s="21">
        <v>44</v>
      </c>
      <c r="CU10" s="28">
        <v>9</v>
      </c>
      <c r="CV10" s="23">
        <v>36</v>
      </c>
      <c r="CW10" s="29">
        <v>54</v>
      </c>
      <c r="CX10" s="21">
        <v>51</v>
      </c>
      <c r="CY10" s="28">
        <v>21</v>
      </c>
      <c r="CZ10" s="23">
        <v>42</v>
      </c>
      <c r="DA10" s="29">
        <v>26</v>
      </c>
      <c r="DB10" s="21">
        <v>44</v>
      </c>
      <c r="DD10" s="30">
        <v>4</v>
      </c>
      <c r="DE10" s="18" t="s">
        <v>151</v>
      </c>
      <c r="DF10" s="19" t="s">
        <v>115</v>
      </c>
      <c r="DG10" s="32" t="s">
        <v>23</v>
      </c>
      <c r="DH10" s="33">
        <v>22</v>
      </c>
      <c r="DI10" s="22" t="s">
        <v>151</v>
      </c>
      <c r="DJ10" s="23" t="s">
        <v>115</v>
      </c>
      <c r="DK10" s="24" t="s">
        <v>151</v>
      </c>
      <c r="DL10" s="25" t="s">
        <v>154</v>
      </c>
      <c r="DM10" s="22" t="s">
        <v>151</v>
      </c>
      <c r="DN10" s="23" t="s">
        <v>115</v>
      </c>
      <c r="DO10" s="24" t="s">
        <v>151</v>
      </c>
      <c r="DP10" s="25" t="s">
        <v>154</v>
      </c>
      <c r="DQ10" s="18" t="s">
        <v>151</v>
      </c>
      <c r="DR10" s="19" t="s">
        <v>154</v>
      </c>
      <c r="DT10" s="62">
        <v>17</v>
      </c>
      <c r="DU10" s="66" t="s">
        <v>23</v>
      </c>
      <c r="DV10" s="63">
        <v>22</v>
      </c>
      <c r="DW10" s="57">
        <v>28</v>
      </c>
      <c r="DX10" s="59" t="s">
        <v>23</v>
      </c>
      <c r="DY10" s="56">
        <v>20</v>
      </c>
      <c r="DZ10" s="57">
        <v>28</v>
      </c>
      <c r="EA10" s="59">
        <v>1</v>
      </c>
      <c r="EB10" s="56">
        <v>25</v>
      </c>
      <c r="ED10" s="89">
        <v>90</v>
      </c>
      <c r="EE10" s="181" t="s">
        <v>23</v>
      </c>
      <c r="EF10" s="58">
        <v>24</v>
      </c>
      <c r="EH10" s="127">
        <v>4</v>
      </c>
      <c r="EI10" s="111" t="s">
        <v>151</v>
      </c>
      <c r="EJ10" s="112" t="s">
        <v>154</v>
      </c>
      <c r="EK10" s="113" t="s">
        <v>151</v>
      </c>
      <c r="EL10" s="114" t="s">
        <v>115</v>
      </c>
      <c r="EM10" s="111" t="s">
        <v>151</v>
      </c>
      <c r="EN10" s="112" t="s">
        <v>115</v>
      </c>
      <c r="EO10" s="128" t="s">
        <v>23</v>
      </c>
      <c r="EP10" s="125">
        <v>19</v>
      </c>
      <c r="EQ10" s="111" t="s">
        <v>151</v>
      </c>
      <c r="ER10" s="112" t="s">
        <v>115</v>
      </c>
      <c r="ET10" s="17">
        <v>2</v>
      </c>
      <c r="EU10" s="28">
        <v>1</v>
      </c>
      <c r="EV10" s="23">
        <v>26</v>
      </c>
      <c r="EW10" s="59">
        <v>8</v>
      </c>
      <c r="EX10" s="58">
        <v>36</v>
      </c>
      <c r="EY10" s="28">
        <v>2</v>
      </c>
      <c r="EZ10" s="23">
        <v>30</v>
      </c>
      <c r="FA10" s="59">
        <v>40</v>
      </c>
      <c r="FB10" s="58">
        <v>47</v>
      </c>
      <c r="FC10" s="28">
        <v>8</v>
      </c>
      <c r="FD10" s="23">
        <v>36</v>
      </c>
      <c r="FE10" s="59">
        <v>19</v>
      </c>
      <c r="FF10" s="58">
        <v>41</v>
      </c>
      <c r="FG10" s="28">
        <v>47</v>
      </c>
      <c r="FH10" s="23">
        <v>49</v>
      </c>
      <c r="FJ10" s="151">
        <v>4</v>
      </c>
      <c r="FK10" s="66">
        <v>2</v>
      </c>
      <c r="FL10" s="63">
        <v>29</v>
      </c>
      <c r="FM10" s="149">
        <v>4</v>
      </c>
      <c r="FN10" s="66">
        <v>5</v>
      </c>
      <c r="FO10" s="63">
        <v>34</v>
      </c>
      <c r="FP10" s="153">
        <v>4</v>
      </c>
      <c r="FQ10" s="66">
        <v>8</v>
      </c>
      <c r="FR10" s="63">
        <v>36</v>
      </c>
      <c r="FT10" s="91">
        <v>4</v>
      </c>
      <c r="FU10" s="94">
        <v>1</v>
      </c>
      <c r="FV10" s="92">
        <v>24</v>
      </c>
      <c r="FX10" s="17">
        <v>3</v>
      </c>
      <c r="FY10" s="28">
        <v>2</v>
      </c>
      <c r="FZ10" s="23">
        <v>30</v>
      </c>
      <c r="GA10" s="29">
        <v>35</v>
      </c>
      <c r="GB10" s="21">
        <v>46</v>
      </c>
      <c r="GC10" s="28">
        <v>8</v>
      </c>
      <c r="GD10" s="23">
        <v>36</v>
      </c>
      <c r="GE10" s="29">
        <v>60</v>
      </c>
      <c r="GF10" s="21">
        <v>53</v>
      </c>
      <c r="GG10" s="28">
        <v>17</v>
      </c>
      <c r="GH10" s="23">
        <v>40</v>
      </c>
      <c r="GI10" s="29">
        <v>3</v>
      </c>
      <c r="GJ10" s="21">
        <v>31</v>
      </c>
    </row>
    <row r="11" spans="1:192" ht="18" thickBot="1">
      <c r="A11" s="1">
        <v>10</v>
      </c>
      <c r="B11" s="292">
        <v>4</v>
      </c>
      <c r="C11" s="293">
        <v>3</v>
      </c>
      <c r="F11" t="s">
        <v>108</v>
      </c>
      <c r="G11" s="287">
        <f t="shared" si="0"/>
        <v>32</v>
      </c>
      <c r="H11" s="287">
        <f t="shared" si="1"/>
        <v>92</v>
      </c>
      <c r="I11" s="287">
        <f t="shared" si="2"/>
        <v>64</v>
      </c>
      <c r="K11">
        <f t="shared" si="3"/>
        <v>32</v>
      </c>
      <c r="L11">
        <f>SUM(B50:B57)</f>
        <v>32</v>
      </c>
      <c r="M11">
        <f>COUNTA(B50:B57)</f>
        <v>8</v>
      </c>
      <c r="N11">
        <v>8</v>
      </c>
      <c r="O11" s="215">
        <f>AI1</f>
        <v>95</v>
      </c>
      <c r="P11" s="215">
        <f>AJ1</f>
        <v>66</v>
      </c>
      <c r="Q11" s="215"/>
      <c r="R11" s="215">
        <f>DQ1</f>
        <v>92</v>
      </c>
      <c r="S11" s="215">
        <f>DR1</f>
        <v>64</v>
      </c>
      <c r="V11" s="17">
        <v>5</v>
      </c>
      <c r="W11" s="246" t="s">
        <v>151</v>
      </c>
      <c r="X11" s="19" t="s">
        <v>155</v>
      </c>
      <c r="Y11" s="189">
        <v>2</v>
      </c>
      <c r="Z11" s="21">
        <v>30</v>
      </c>
      <c r="AA11" s="248" t="s">
        <v>23</v>
      </c>
      <c r="AB11" s="23">
        <v>21</v>
      </c>
      <c r="AC11" s="189" t="s">
        <v>23</v>
      </c>
      <c r="AD11" s="21">
        <v>24</v>
      </c>
      <c r="AE11" s="248" t="s">
        <v>23</v>
      </c>
      <c r="AF11" s="23">
        <v>24</v>
      </c>
      <c r="AG11" s="189" t="s">
        <v>23</v>
      </c>
      <c r="AH11" s="21">
        <v>21</v>
      </c>
      <c r="AI11" s="248" t="s">
        <v>23</v>
      </c>
      <c r="AJ11" s="23">
        <v>21</v>
      </c>
      <c r="AL11" s="62">
        <v>14</v>
      </c>
      <c r="AM11" s="66">
        <v>1</v>
      </c>
      <c r="AN11" s="63">
        <v>25</v>
      </c>
      <c r="AO11" s="64">
        <v>12</v>
      </c>
      <c r="AP11" s="66" t="s">
        <v>23</v>
      </c>
      <c r="AQ11" s="63">
        <v>20</v>
      </c>
      <c r="AR11" s="57">
        <v>5</v>
      </c>
      <c r="AS11" s="59" t="s">
        <v>23</v>
      </c>
      <c r="AT11" s="56">
        <v>20</v>
      </c>
      <c r="AV11" s="91">
        <v>24</v>
      </c>
      <c r="AW11" s="94" t="s">
        <v>23</v>
      </c>
      <c r="AX11" s="92">
        <v>19</v>
      </c>
      <c r="AZ11" s="126">
        <v>5</v>
      </c>
      <c r="BA11" s="117" t="s">
        <v>23</v>
      </c>
      <c r="BB11" s="118">
        <v>22</v>
      </c>
      <c r="BC11" s="115" t="s">
        <v>23</v>
      </c>
      <c r="BD11" s="116">
        <v>22</v>
      </c>
      <c r="BE11" s="111" t="s">
        <v>151</v>
      </c>
      <c r="BF11" s="112" t="s">
        <v>155</v>
      </c>
      <c r="BG11" s="115">
        <v>1</v>
      </c>
      <c r="BH11" s="116">
        <v>24</v>
      </c>
      <c r="BI11" s="117" t="s">
        <v>23</v>
      </c>
      <c r="BJ11" s="118">
        <v>23</v>
      </c>
      <c r="BL11" s="17">
        <v>3</v>
      </c>
      <c r="BM11" s="28">
        <v>3</v>
      </c>
      <c r="BN11" s="23">
        <v>31</v>
      </c>
      <c r="BO11" s="59">
        <v>9</v>
      </c>
      <c r="BP11" s="58">
        <v>37</v>
      </c>
      <c r="BQ11" s="28">
        <v>6</v>
      </c>
      <c r="BR11" s="23">
        <v>34</v>
      </c>
      <c r="BS11" s="59">
        <v>47</v>
      </c>
      <c r="BT11" s="58">
        <v>49</v>
      </c>
      <c r="BU11" s="28">
        <v>15</v>
      </c>
      <c r="BV11" s="23">
        <v>39</v>
      </c>
      <c r="BW11" s="59">
        <v>25</v>
      </c>
      <c r="BX11" s="58">
        <v>43</v>
      </c>
      <c r="BY11" s="28">
        <v>62</v>
      </c>
      <c r="BZ11" s="23">
        <v>53</v>
      </c>
      <c r="CB11" s="151">
        <v>5</v>
      </c>
      <c r="CC11" s="66">
        <v>2</v>
      </c>
      <c r="CD11" s="63">
        <v>30</v>
      </c>
      <c r="CE11" s="90">
        <v>5</v>
      </c>
      <c r="CF11" s="59">
        <v>8</v>
      </c>
      <c r="CG11" s="56">
        <v>36</v>
      </c>
      <c r="CH11" s="150">
        <v>5</v>
      </c>
      <c r="CI11" s="59">
        <v>11</v>
      </c>
      <c r="CJ11" s="56">
        <v>38</v>
      </c>
      <c r="CL11" s="91">
        <v>5</v>
      </c>
      <c r="CM11" s="94">
        <v>1</v>
      </c>
      <c r="CN11" s="96">
        <v>25</v>
      </c>
      <c r="CP11" s="30">
        <v>4</v>
      </c>
      <c r="CQ11" s="34">
        <v>5</v>
      </c>
      <c r="CR11" s="31">
        <v>33</v>
      </c>
      <c r="CS11" s="32">
        <v>38</v>
      </c>
      <c r="CT11" s="33">
        <v>47</v>
      </c>
      <c r="CU11" s="34">
        <v>13</v>
      </c>
      <c r="CV11" s="31">
        <v>39</v>
      </c>
      <c r="CW11" s="32">
        <v>65</v>
      </c>
      <c r="CX11" s="33">
        <v>54</v>
      </c>
      <c r="CY11" s="34">
        <v>30</v>
      </c>
      <c r="CZ11" s="31">
        <v>45</v>
      </c>
      <c r="DA11" s="32">
        <v>36</v>
      </c>
      <c r="DB11" s="33">
        <v>46</v>
      </c>
      <c r="DD11" s="17">
        <v>5</v>
      </c>
      <c r="DE11" s="18" t="s">
        <v>151</v>
      </c>
      <c r="DF11" s="19" t="s">
        <v>115</v>
      </c>
      <c r="DG11" s="29">
        <v>1</v>
      </c>
      <c r="DH11" s="21">
        <v>24</v>
      </c>
      <c r="DI11" s="28" t="s">
        <v>23</v>
      </c>
      <c r="DJ11" s="23">
        <v>19</v>
      </c>
      <c r="DK11" s="24" t="s">
        <v>151</v>
      </c>
      <c r="DL11" s="25" t="s">
        <v>154</v>
      </c>
      <c r="DM11" s="22" t="s">
        <v>151</v>
      </c>
      <c r="DN11" s="23" t="s">
        <v>115</v>
      </c>
      <c r="DO11" s="24" t="s">
        <v>151</v>
      </c>
      <c r="DP11" s="25" t="s">
        <v>154</v>
      </c>
      <c r="DQ11" s="18" t="s">
        <v>151</v>
      </c>
      <c r="DR11" s="19" t="s">
        <v>154</v>
      </c>
      <c r="DT11" s="60">
        <v>18</v>
      </c>
      <c r="DU11" s="59">
        <v>1</v>
      </c>
      <c r="DV11" s="56">
        <v>24</v>
      </c>
      <c r="DW11" s="64">
        <v>29</v>
      </c>
      <c r="DX11" s="66" t="s">
        <v>23</v>
      </c>
      <c r="DY11" s="63">
        <v>20</v>
      </c>
      <c r="DZ11" s="64">
        <v>29</v>
      </c>
      <c r="EA11" s="66">
        <v>1</v>
      </c>
      <c r="EB11" s="63">
        <v>26</v>
      </c>
      <c r="ED11" s="91">
        <v>91</v>
      </c>
      <c r="EE11" s="94">
        <v>1</v>
      </c>
      <c r="EF11" s="96">
        <v>24</v>
      </c>
      <c r="EH11" s="126">
        <v>5</v>
      </c>
      <c r="EI11" s="111" t="s">
        <v>151</v>
      </c>
      <c r="EJ11" s="112" t="s">
        <v>154</v>
      </c>
      <c r="EK11" s="113" t="s">
        <v>151</v>
      </c>
      <c r="EL11" s="114" t="s">
        <v>115</v>
      </c>
      <c r="EM11" s="111" t="s">
        <v>151</v>
      </c>
      <c r="EN11" s="112" t="s">
        <v>115</v>
      </c>
      <c r="EO11" s="115" t="s">
        <v>23</v>
      </c>
      <c r="EP11" s="116">
        <v>21</v>
      </c>
      <c r="EQ11" s="111" t="s">
        <v>151</v>
      </c>
      <c r="ER11" s="112" t="s">
        <v>115</v>
      </c>
      <c r="ET11" s="17">
        <v>3</v>
      </c>
      <c r="EU11" s="28">
        <v>2</v>
      </c>
      <c r="EV11" s="23">
        <v>30</v>
      </c>
      <c r="EW11" s="59">
        <v>13</v>
      </c>
      <c r="EX11" s="58">
        <v>39</v>
      </c>
      <c r="EY11" s="28">
        <v>4</v>
      </c>
      <c r="EZ11" s="23">
        <v>33</v>
      </c>
      <c r="FA11" s="59">
        <v>53</v>
      </c>
      <c r="FB11" s="58">
        <v>51</v>
      </c>
      <c r="FC11" s="28">
        <v>12</v>
      </c>
      <c r="FD11" s="23">
        <v>38</v>
      </c>
      <c r="FE11" s="59">
        <v>27</v>
      </c>
      <c r="FF11" s="58">
        <v>44</v>
      </c>
      <c r="FG11" s="28">
        <v>58</v>
      </c>
      <c r="FH11" s="23">
        <v>52</v>
      </c>
      <c r="FJ11" s="89">
        <v>5</v>
      </c>
      <c r="FK11" s="59">
        <v>3</v>
      </c>
      <c r="FL11" s="56">
        <v>31</v>
      </c>
      <c r="FM11" s="90">
        <v>5</v>
      </c>
      <c r="FN11" s="59">
        <v>7</v>
      </c>
      <c r="FO11" s="56">
        <v>35</v>
      </c>
      <c r="FP11" s="150">
        <v>5</v>
      </c>
      <c r="FQ11" s="59">
        <v>10</v>
      </c>
      <c r="FR11" s="56">
        <v>37</v>
      </c>
      <c r="FT11" s="89">
        <v>5</v>
      </c>
      <c r="FU11" s="59">
        <v>1</v>
      </c>
      <c r="FV11" s="56">
        <v>25</v>
      </c>
      <c r="FX11" s="30">
        <v>4</v>
      </c>
      <c r="FY11" s="34">
        <v>5</v>
      </c>
      <c r="FZ11" s="31">
        <v>33</v>
      </c>
      <c r="GA11" s="32">
        <v>52</v>
      </c>
      <c r="GB11" s="33">
        <v>50</v>
      </c>
      <c r="GC11" s="34">
        <v>13</v>
      </c>
      <c r="GD11" s="31">
        <v>39</v>
      </c>
      <c r="GE11" s="32">
        <v>72</v>
      </c>
      <c r="GF11" s="33">
        <v>56</v>
      </c>
      <c r="GG11" s="34">
        <v>25</v>
      </c>
      <c r="GH11" s="31">
        <v>43</v>
      </c>
      <c r="GI11" s="32">
        <v>10</v>
      </c>
      <c r="GJ11" s="33">
        <v>37</v>
      </c>
    </row>
    <row r="12" spans="1:192" ht="16">
      <c r="A12" s="1">
        <v>11</v>
      </c>
      <c r="B12" s="288">
        <v>4</v>
      </c>
      <c r="C12" s="291">
        <v>3</v>
      </c>
      <c r="G12" s="287"/>
      <c r="H12" s="287"/>
      <c r="I12" s="287"/>
      <c r="O12" s="215"/>
      <c r="P12" s="215"/>
      <c r="Q12" s="215"/>
      <c r="R12" s="215"/>
      <c r="S12" s="215"/>
      <c r="V12" s="17">
        <v>6</v>
      </c>
      <c r="W12" s="246" t="s">
        <v>151</v>
      </c>
      <c r="X12" s="19" t="s">
        <v>155</v>
      </c>
      <c r="Y12" s="189">
        <v>3</v>
      </c>
      <c r="Z12" s="21">
        <v>31</v>
      </c>
      <c r="AA12" s="248" t="s">
        <v>23</v>
      </c>
      <c r="AB12" s="23">
        <v>22</v>
      </c>
      <c r="AC12" s="189">
        <v>1</v>
      </c>
      <c r="AD12" s="21">
        <v>25</v>
      </c>
      <c r="AE12" s="248" t="s">
        <v>23</v>
      </c>
      <c r="AF12" s="23">
        <v>24</v>
      </c>
      <c r="AG12" s="189" t="s">
        <v>23</v>
      </c>
      <c r="AH12" s="21">
        <v>22</v>
      </c>
      <c r="AI12" s="248" t="s">
        <v>23</v>
      </c>
      <c r="AJ12" s="23">
        <v>22</v>
      </c>
      <c r="AL12" s="60">
        <v>15</v>
      </c>
      <c r="AM12" s="59">
        <v>1</v>
      </c>
      <c r="AN12" s="56">
        <v>26</v>
      </c>
      <c r="AO12" s="57">
        <v>13</v>
      </c>
      <c r="AP12" s="59" t="s">
        <v>23</v>
      </c>
      <c r="AQ12" s="56">
        <v>21</v>
      </c>
      <c r="AR12" s="57">
        <v>6</v>
      </c>
      <c r="AS12" s="59" t="s">
        <v>23</v>
      </c>
      <c r="AT12" s="56">
        <v>20</v>
      </c>
      <c r="AV12" s="89">
        <v>25</v>
      </c>
      <c r="AW12" s="59" t="s">
        <v>23</v>
      </c>
      <c r="AX12" s="56">
        <v>19</v>
      </c>
      <c r="AZ12" s="126">
        <v>6</v>
      </c>
      <c r="BA12" s="117" t="s">
        <v>23</v>
      </c>
      <c r="BB12" s="118">
        <v>22</v>
      </c>
      <c r="BC12" s="115" t="s">
        <v>23</v>
      </c>
      <c r="BD12" s="116">
        <v>22</v>
      </c>
      <c r="BE12" s="111" t="s">
        <v>151</v>
      </c>
      <c r="BF12" s="112" t="s">
        <v>155</v>
      </c>
      <c r="BG12" s="115">
        <v>1</v>
      </c>
      <c r="BH12" s="116">
        <v>26</v>
      </c>
      <c r="BI12" s="117" t="s">
        <v>23</v>
      </c>
      <c r="BJ12" s="118">
        <v>24</v>
      </c>
      <c r="BL12" s="30">
        <v>4</v>
      </c>
      <c r="BM12" s="34">
        <v>4</v>
      </c>
      <c r="BN12" s="31">
        <v>33</v>
      </c>
      <c r="BO12" s="143">
        <v>14</v>
      </c>
      <c r="BP12" s="144">
        <v>39</v>
      </c>
      <c r="BQ12" s="34">
        <v>8</v>
      </c>
      <c r="BR12" s="31">
        <v>36</v>
      </c>
      <c r="BS12" s="143">
        <v>58</v>
      </c>
      <c r="BT12" s="144">
        <v>52</v>
      </c>
      <c r="BU12" s="34">
        <v>21</v>
      </c>
      <c r="BV12" s="31">
        <v>42</v>
      </c>
      <c r="BW12" s="143">
        <v>32</v>
      </c>
      <c r="BX12" s="144">
        <v>45</v>
      </c>
      <c r="BY12" s="34">
        <v>71</v>
      </c>
      <c r="BZ12" s="31">
        <v>55</v>
      </c>
      <c r="CB12" s="89">
        <v>6</v>
      </c>
      <c r="CC12" s="59">
        <v>3</v>
      </c>
      <c r="CD12" s="56">
        <v>32</v>
      </c>
      <c r="CE12" s="90">
        <v>6</v>
      </c>
      <c r="CF12" s="59">
        <v>10</v>
      </c>
      <c r="CG12" s="56">
        <v>37</v>
      </c>
      <c r="CH12" s="150">
        <v>6</v>
      </c>
      <c r="CI12" s="59">
        <v>14</v>
      </c>
      <c r="CJ12" s="56">
        <v>39</v>
      </c>
      <c r="CL12" s="89">
        <v>6</v>
      </c>
      <c r="CM12" s="181">
        <v>1</v>
      </c>
      <c r="CN12" s="58">
        <v>25</v>
      </c>
      <c r="CP12" s="17">
        <v>5</v>
      </c>
      <c r="CQ12" s="28">
        <v>7</v>
      </c>
      <c r="CR12" s="23">
        <v>35</v>
      </c>
      <c r="CS12" s="29">
        <v>53</v>
      </c>
      <c r="CT12" s="21">
        <v>51</v>
      </c>
      <c r="CU12" s="28">
        <v>17</v>
      </c>
      <c r="CV12" s="23">
        <v>40</v>
      </c>
      <c r="CW12" s="29">
        <v>74</v>
      </c>
      <c r="CX12" s="21">
        <v>56</v>
      </c>
      <c r="CY12" s="28">
        <v>39</v>
      </c>
      <c r="CZ12" s="23">
        <v>47</v>
      </c>
      <c r="DA12" s="29">
        <v>47</v>
      </c>
      <c r="DB12" s="21">
        <v>49</v>
      </c>
      <c r="DD12" s="17">
        <v>6</v>
      </c>
      <c r="DE12" s="18" t="s">
        <v>151</v>
      </c>
      <c r="DF12" s="19" t="s">
        <v>115</v>
      </c>
      <c r="DG12" s="29">
        <v>1</v>
      </c>
      <c r="DH12" s="21">
        <v>27</v>
      </c>
      <c r="DI12" s="28" t="s">
        <v>23</v>
      </c>
      <c r="DJ12" s="23">
        <v>20</v>
      </c>
      <c r="DK12" s="24" t="s">
        <v>151</v>
      </c>
      <c r="DL12" s="25" t="s">
        <v>154</v>
      </c>
      <c r="DM12" s="22" t="s">
        <v>151</v>
      </c>
      <c r="DN12" s="23" t="s">
        <v>115</v>
      </c>
      <c r="DO12" s="24" t="s">
        <v>151</v>
      </c>
      <c r="DP12" s="25" t="s">
        <v>154</v>
      </c>
      <c r="DQ12" s="18" t="s">
        <v>151</v>
      </c>
      <c r="DR12" s="19" t="s">
        <v>154</v>
      </c>
      <c r="DT12" s="60">
        <v>19</v>
      </c>
      <c r="DU12" s="59">
        <v>1</v>
      </c>
      <c r="DV12" s="56">
        <v>26</v>
      </c>
      <c r="DW12" s="57">
        <v>30</v>
      </c>
      <c r="DX12" s="59" t="s">
        <v>23</v>
      </c>
      <c r="DY12" s="56">
        <v>20</v>
      </c>
      <c r="DZ12" s="57">
        <v>30</v>
      </c>
      <c r="EA12" s="59">
        <v>1</v>
      </c>
      <c r="EB12" s="56">
        <v>28</v>
      </c>
      <c r="ED12" s="89">
        <v>92</v>
      </c>
      <c r="EE12" s="181">
        <v>1</v>
      </c>
      <c r="EF12" s="58">
        <v>25</v>
      </c>
      <c r="EH12" s="126">
        <v>6</v>
      </c>
      <c r="EI12" s="111" t="s">
        <v>151</v>
      </c>
      <c r="EJ12" s="112" t="s">
        <v>154</v>
      </c>
      <c r="EK12" s="113" t="s">
        <v>151</v>
      </c>
      <c r="EL12" s="114" t="s">
        <v>115</v>
      </c>
      <c r="EM12" s="111" t="s">
        <v>151</v>
      </c>
      <c r="EN12" s="112" t="s">
        <v>115</v>
      </c>
      <c r="EO12" s="115" t="s">
        <v>23</v>
      </c>
      <c r="EP12" s="116">
        <v>23</v>
      </c>
      <c r="EQ12" s="111" t="s">
        <v>151</v>
      </c>
      <c r="ER12" s="112" t="s">
        <v>115</v>
      </c>
      <c r="ET12" s="30">
        <v>4</v>
      </c>
      <c r="EU12" s="34">
        <v>4</v>
      </c>
      <c r="EV12" s="31">
        <v>33</v>
      </c>
      <c r="EW12" s="143">
        <v>21</v>
      </c>
      <c r="EX12" s="144">
        <v>42</v>
      </c>
      <c r="EY12" s="34">
        <v>6</v>
      </c>
      <c r="EZ12" s="31">
        <v>35</v>
      </c>
      <c r="FA12" s="143">
        <v>63</v>
      </c>
      <c r="FB12" s="144">
        <v>53</v>
      </c>
      <c r="FC12" s="34">
        <v>18</v>
      </c>
      <c r="FD12" s="31">
        <v>41</v>
      </c>
      <c r="FE12" s="143">
        <v>33</v>
      </c>
      <c r="FF12" s="144">
        <v>46</v>
      </c>
      <c r="FG12" s="34">
        <v>66</v>
      </c>
      <c r="FH12" s="31">
        <v>54</v>
      </c>
      <c r="FJ12" s="89">
        <v>6</v>
      </c>
      <c r="FK12" s="59">
        <v>4</v>
      </c>
      <c r="FL12" s="56">
        <v>33</v>
      </c>
      <c r="FM12" s="90">
        <v>6</v>
      </c>
      <c r="FN12" s="59">
        <v>9</v>
      </c>
      <c r="FO12" s="56">
        <v>37</v>
      </c>
      <c r="FP12" s="150">
        <v>6</v>
      </c>
      <c r="FQ12" s="59">
        <v>13</v>
      </c>
      <c r="FR12" s="56">
        <v>39</v>
      </c>
      <c r="FT12" s="89">
        <v>6</v>
      </c>
      <c r="FU12" s="59">
        <v>1</v>
      </c>
      <c r="FV12" s="56">
        <v>26</v>
      </c>
      <c r="FX12" s="17">
        <v>5</v>
      </c>
      <c r="FY12" s="28">
        <v>7</v>
      </c>
      <c r="FZ12" s="23">
        <v>35</v>
      </c>
      <c r="GA12" s="29">
        <v>69</v>
      </c>
      <c r="GB12" s="21">
        <v>55</v>
      </c>
      <c r="GC12" s="28">
        <v>19</v>
      </c>
      <c r="GD12" s="23">
        <v>41</v>
      </c>
      <c r="GE12" s="29">
        <v>79</v>
      </c>
      <c r="GF12" s="21">
        <v>58</v>
      </c>
      <c r="GG12" s="28">
        <v>34</v>
      </c>
      <c r="GH12" s="23">
        <v>46</v>
      </c>
      <c r="GI12" s="29">
        <v>18</v>
      </c>
      <c r="GJ12" s="21">
        <v>41</v>
      </c>
    </row>
    <row r="13" spans="1:192" ht="17">
      <c r="A13" s="1">
        <v>12</v>
      </c>
      <c r="B13" s="290">
        <v>4</v>
      </c>
      <c r="C13" s="291">
        <v>3</v>
      </c>
      <c r="F13" t="s">
        <v>86</v>
      </c>
      <c r="G13" s="287"/>
      <c r="H13" s="287"/>
      <c r="I13" s="287"/>
      <c r="O13" s="215"/>
      <c r="P13" s="215"/>
      <c r="Q13" s="215"/>
      <c r="R13" s="215"/>
      <c r="S13" s="215"/>
      <c r="V13" s="17">
        <v>7</v>
      </c>
      <c r="W13" s="246" t="s">
        <v>151</v>
      </c>
      <c r="X13" s="19" t="s">
        <v>155</v>
      </c>
      <c r="Y13" s="189">
        <v>4</v>
      </c>
      <c r="Z13" s="21">
        <v>32</v>
      </c>
      <c r="AA13" s="248" t="s">
        <v>23</v>
      </c>
      <c r="AB13" s="23">
        <v>22</v>
      </c>
      <c r="AC13" s="189">
        <v>1</v>
      </c>
      <c r="AD13" s="21">
        <v>26</v>
      </c>
      <c r="AE13" s="248">
        <v>1</v>
      </c>
      <c r="AF13" s="23">
        <v>24</v>
      </c>
      <c r="AG13" s="189" t="s">
        <v>23</v>
      </c>
      <c r="AH13" s="21">
        <v>24</v>
      </c>
      <c r="AI13" s="248" t="s">
        <v>23</v>
      </c>
      <c r="AJ13" s="23">
        <v>24</v>
      </c>
      <c r="AL13" s="60">
        <v>16</v>
      </c>
      <c r="AM13" s="59">
        <v>1</v>
      </c>
      <c r="AN13" s="56">
        <v>27</v>
      </c>
      <c r="AO13" s="57">
        <v>14</v>
      </c>
      <c r="AP13" s="59" t="s">
        <v>23</v>
      </c>
      <c r="AQ13" s="56">
        <v>21</v>
      </c>
      <c r="AR13" s="57">
        <v>7</v>
      </c>
      <c r="AS13" s="59" t="s">
        <v>23</v>
      </c>
      <c r="AT13" s="56">
        <v>21</v>
      </c>
      <c r="AV13" s="89">
        <v>26</v>
      </c>
      <c r="AW13" s="59" t="s">
        <v>23</v>
      </c>
      <c r="AX13" s="56">
        <v>19</v>
      </c>
      <c r="AZ13" s="126">
        <v>7</v>
      </c>
      <c r="BA13" s="117" t="s">
        <v>23</v>
      </c>
      <c r="BB13" s="118">
        <v>23</v>
      </c>
      <c r="BC13" s="115" t="s">
        <v>23</v>
      </c>
      <c r="BD13" s="116">
        <v>23</v>
      </c>
      <c r="BE13" s="117" t="s">
        <v>23</v>
      </c>
      <c r="BF13" s="118">
        <v>21</v>
      </c>
      <c r="BG13" s="115">
        <v>1</v>
      </c>
      <c r="BH13" s="116">
        <v>27</v>
      </c>
      <c r="BI13" s="117">
        <v>1</v>
      </c>
      <c r="BJ13" s="118">
        <v>25</v>
      </c>
      <c r="BL13" s="17">
        <v>5</v>
      </c>
      <c r="BM13" s="28">
        <v>6</v>
      </c>
      <c r="BN13" s="23">
        <v>35</v>
      </c>
      <c r="BO13" s="59">
        <v>21</v>
      </c>
      <c r="BP13" s="58">
        <v>42</v>
      </c>
      <c r="BQ13" s="28">
        <v>10</v>
      </c>
      <c r="BR13" s="23">
        <v>37</v>
      </c>
      <c r="BS13" s="59">
        <v>67</v>
      </c>
      <c r="BT13" s="58">
        <v>54</v>
      </c>
      <c r="BU13" s="28">
        <v>29</v>
      </c>
      <c r="BV13" s="23">
        <v>45</v>
      </c>
      <c r="BW13" s="59">
        <v>39</v>
      </c>
      <c r="BX13" s="58">
        <v>47</v>
      </c>
      <c r="BY13" s="28">
        <v>77</v>
      </c>
      <c r="BZ13" s="23">
        <v>57</v>
      </c>
      <c r="CB13" s="89">
        <v>7</v>
      </c>
      <c r="CC13" s="59">
        <v>5</v>
      </c>
      <c r="CD13" s="56">
        <v>33</v>
      </c>
      <c r="CE13" s="90">
        <v>7</v>
      </c>
      <c r="CF13" s="59">
        <v>11</v>
      </c>
      <c r="CG13" s="56">
        <v>38</v>
      </c>
      <c r="CH13" s="150">
        <v>7</v>
      </c>
      <c r="CI13" s="59">
        <v>17</v>
      </c>
      <c r="CJ13" s="56">
        <v>41</v>
      </c>
      <c r="CL13" s="89">
        <v>7</v>
      </c>
      <c r="CM13" s="181">
        <v>1</v>
      </c>
      <c r="CN13" s="58">
        <v>26</v>
      </c>
      <c r="CP13" s="17">
        <v>6</v>
      </c>
      <c r="CQ13" s="28">
        <v>10</v>
      </c>
      <c r="CR13" s="23">
        <v>37</v>
      </c>
      <c r="CS13" s="29">
        <v>66</v>
      </c>
      <c r="CT13" s="21">
        <v>54</v>
      </c>
      <c r="CU13" s="28">
        <v>22</v>
      </c>
      <c r="CV13" s="23">
        <v>42</v>
      </c>
      <c r="CW13" s="29">
        <v>81</v>
      </c>
      <c r="CX13" s="21">
        <v>59</v>
      </c>
      <c r="CY13" s="28">
        <v>49</v>
      </c>
      <c r="CZ13" s="23">
        <v>50</v>
      </c>
      <c r="DA13" s="29">
        <v>59</v>
      </c>
      <c r="DB13" s="21">
        <v>52</v>
      </c>
      <c r="DD13" s="17">
        <v>7</v>
      </c>
      <c r="DE13" s="18" t="s">
        <v>151</v>
      </c>
      <c r="DF13" s="19" t="s">
        <v>115</v>
      </c>
      <c r="DG13" s="29">
        <v>2</v>
      </c>
      <c r="DH13" s="21">
        <v>29</v>
      </c>
      <c r="DI13" s="28" t="s">
        <v>23</v>
      </c>
      <c r="DJ13" s="23">
        <v>21</v>
      </c>
      <c r="DK13" s="32" t="s">
        <v>153</v>
      </c>
      <c r="DL13" s="33" t="s">
        <v>154</v>
      </c>
      <c r="DM13" s="22" t="s">
        <v>151</v>
      </c>
      <c r="DN13" s="23" t="s">
        <v>115</v>
      </c>
      <c r="DO13" s="24" t="s">
        <v>151</v>
      </c>
      <c r="DP13" s="25" t="s">
        <v>154</v>
      </c>
      <c r="DQ13" s="18" t="s">
        <v>151</v>
      </c>
      <c r="DR13" s="19" t="s">
        <v>154</v>
      </c>
      <c r="DT13" s="60">
        <v>20</v>
      </c>
      <c r="DU13" s="59">
        <v>1</v>
      </c>
      <c r="DV13" s="56">
        <v>27</v>
      </c>
      <c r="DW13" s="57">
        <v>31</v>
      </c>
      <c r="DX13" s="59" t="s">
        <v>23</v>
      </c>
      <c r="DY13" s="56">
        <v>21</v>
      </c>
      <c r="DZ13" s="57">
        <v>31</v>
      </c>
      <c r="EA13" s="59">
        <v>2</v>
      </c>
      <c r="EB13" s="56">
        <v>29</v>
      </c>
      <c r="ED13" s="89">
        <v>93</v>
      </c>
      <c r="EE13" s="181">
        <v>1</v>
      </c>
      <c r="EF13" s="58">
        <v>25</v>
      </c>
      <c r="EH13" s="126">
        <v>7</v>
      </c>
      <c r="EI13" s="111" t="s">
        <v>151</v>
      </c>
      <c r="EJ13" s="112" t="s">
        <v>154</v>
      </c>
      <c r="EK13" s="113" t="s">
        <v>151</v>
      </c>
      <c r="EL13" s="114" t="s">
        <v>115</v>
      </c>
      <c r="EM13" s="111" t="s">
        <v>151</v>
      </c>
      <c r="EN13" s="112" t="s">
        <v>115</v>
      </c>
      <c r="EO13" s="115">
        <v>1</v>
      </c>
      <c r="EP13" s="116">
        <v>24</v>
      </c>
      <c r="EQ13" s="117" t="s">
        <v>23</v>
      </c>
      <c r="ER13" s="118" t="s">
        <v>158</v>
      </c>
      <c r="ET13" s="17">
        <v>5</v>
      </c>
      <c r="EU13" s="28">
        <v>6</v>
      </c>
      <c r="EV13" s="23">
        <v>35</v>
      </c>
      <c r="EW13" s="59">
        <v>28</v>
      </c>
      <c r="EX13" s="58">
        <v>44</v>
      </c>
      <c r="EY13" s="28">
        <v>9</v>
      </c>
      <c r="EZ13" s="23">
        <v>37</v>
      </c>
      <c r="FA13" s="59">
        <v>71</v>
      </c>
      <c r="FB13" s="58">
        <v>56</v>
      </c>
      <c r="FC13" s="28">
        <v>25</v>
      </c>
      <c r="FD13" s="23">
        <v>43</v>
      </c>
      <c r="FE13" s="59">
        <v>40</v>
      </c>
      <c r="FF13" s="58">
        <v>48</v>
      </c>
      <c r="FG13" s="28">
        <v>72</v>
      </c>
      <c r="FH13" s="23">
        <v>56</v>
      </c>
      <c r="FJ13" s="89">
        <v>7</v>
      </c>
      <c r="FK13" s="59">
        <v>5</v>
      </c>
      <c r="FL13" s="56">
        <v>34</v>
      </c>
      <c r="FM13" s="90">
        <v>7</v>
      </c>
      <c r="FN13" s="59">
        <v>12</v>
      </c>
      <c r="FO13" s="56">
        <v>38</v>
      </c>
      <c r="FP13" s="150">
        <v>7</v>
      </c>
      <c r="FQ13" s="59">
        <v>15</v>
      </c>
      <c r="FR13" s="56">
        <v>40</v>
      </c>
      <c r="FT13" s="89">
        <v>7</v>
      </c>
      <c r="FU13" s="59">
        <v>1</v>
      </c>
      <c r="FV13" s="56">
        <v>27</v>
      </c>
      <c r="FX13" s="17">
        <v>6</v>
      </c>
      <c r="FY13" s="28">
        <v>10</v>
      </c>
      <c r="FZ13" s="23">
        <v>37</v>
      </c>
      <c r="GA13" s="29">
        <v>78</v>
      </c>
      <c r="GB13" s="21">
        <v>58</v>
      </c>
      <c r="GC13" s="28">
        <v>26</v>
      </c>
      <c r="GD13" s="23">
        <v>43</v>
      </c>
      <c r="GE13" s="29">
        <v>85</v>
      </c>
      <c r="GF13" s="21">
        <v>60</v>
      </c>
      <c r="GG13" s="28">
        <v>44</v>
      </c>
      <c r="GH13" s="23">
        <v>48</v>
      </c>
      <c r="GI13" s="29">
        <v>27</v>
      </c>
      <c r="GJ13" s="21">
        <v>44</v>
      </c>
    </row>
    <row r="14" spans="1:192" ht="17">
      <c r="A14" s="1">
        <v>13</v>
      </c>
      <c r="B14" s="290">
        <v>4</v>
      </c>
      <c r="C14" s="291">
        <v>3</v>
      </c>
      <c r="F14" t="s">
        <v>25</v>
      </c>
      <c r="G14" s="287">
        <f>IF(M14=N14,K14,"*"&amp;TEXT(FLOOR(K14,0.1),"0.0"))</f>
        <v>64</v>
      </c>
      <c r="H14" s="287" t="str">
        <f t="shared" si="1"/>
        <v>&gt;99</v>
      </c>
      <c r="I14" s="287">
        <f t="shared" si="2"/>
        <v>81</v>
      </c>
      <c r="K14">
        <f t="shared" ref="K14:K16" si="4">L14*N14/M14</f>
        <v>64</v>
      </c>
      <c r="L14">
        <f>L5+L6</f>
        <v>64</v>
      </c>
      <c r="M14">
        <f>M5+M6</f>
        <v>16</v>
      </c>
      <c r="N14">
        <v>16</v>
      </c>
      <c r="O14" s="215" t="str">
        <f>AM1</f>
        <v>&gt;99</v>
      </c>
      <c r="P14" s="215" t="str">
        <f>AN1</f>
        <v>&gt;79</v>
      </c>
      <c r="Q14" s="215"/>
      <c r="R14" s="215" t="str">
        <f>DU1</f>
        <v>&gt;99</v>
      </c>
      <c r="S14" s="215">
        <f>DV1</f>
        <v>81</v>
      </c>
      <c r="V14" s="17">
        <v>8</v>
      </c>
      <c r="W14" s="248" t="s">
        <v>23</v>
      </c>
      <c r="X14" s="23">
        <v>21</v>
      </c>
      <c r="Y14" s="189">
        <v>5</v>
      </c>
      <c r="Z14" s="21">
        <v>33</v>
      </c>
      <c r="AA14" s="248" t="s">
        <v>23</v>
      </c>
      <c r="AB14" s="23">
        <v>23</v>
      </c>
      <c r="AC14" s="189">
        <v>1</v>
      </c>
      <c r="AD14" s="21">
        <v>27</v>
      </c>
      <c r="AE14" s="248">
        <v>1</v>
      </c>
      <c r="AF14" s="23">
        <v>25</v>
      </c>
      <c r="AG14" s="189">
        <v>1</v>
      </c>
      <c r="AH14" s="21">
        <v>24</v>
      </c>
      <c r="AI14" s="248" t="s">
        <v>23</v>
      </c>
      <c r="AJ14" s="23">
        <v>24</v>
      </c>
      <c r="AL14" s="60">
        <v>17</v>
      </c>
      <c r="AM14" s="59">
        <v>1</v>
      </c>
      <c r="AN14" s="56">
        <v>27</v>
      </c>
      <c r="AO14" s="57">
        <v>15</v>
      </c>
      <c r="AP14" s="59" t="s">
        <v>23</v>
      </c>
      <c r="AQ14" s="56">
        <v>22</v>
      </c>
      <c r="AR14" s="57">
        <v>8</v>
      </c>
      <c r="AS14" s="59" t="s">
        <v>23</v>
      </c>
      <c r="AT14" s="56">
        <v>21</v>
      </c>
      <c r="AV14" s="89">
        <v>27</v>
      </c>
      <c r="AW14" s="59" t="s">
        <v>23</v>
      </c>
      <c r="AX14" s="56">
        <v>20</v>
      </c>
      <c r="AZ14" s="126">
        <v>8</v>
      </c>
      <c r="BA14" s="117" t="s">
        <v>23</v>
      </c>
      <c r="BB14" s="118">
        <v>24</v>
      </c>
      <c r="BC14" s="115" t="s">
        <v>23</v>
      </c>
      <c r="BD14" s="116">
        <v>23</v>
      </c>
      <c r="BE14" s="117" t="s">
        <v>23</v>
      </c>
      <c r="BF14" s="118">
        <v>22</v>
      </c>
      <c r="BG14" s="115">
        <v>2</v>
      </c>
      <c r="BH14" s="116">
        <v>29</v>
      </c>
      <c r="BI14" s="117">
        <v>1</v>
      </c>
      <c r="BJ14" s="118">
        <v>25</v>
      </c>
      <c r="BL14" s="17">
        <v>6</v>
      </c>
      <c r="BM14" s="28">
        <v>9</v>
      </c>
      <c r="BN14" s="23">
        <v>36</v>
      </c>
      <c r="BO14" s="59">
        <v>26</v>
      </c>
      <c r="BP14" s="58">
        <v>44</v>
      </c>
      <c r="BQ14" s="28">
        <v>12</v>
      </c>
      <c r="BR14" s="23">
        <v>38</v>
      </c>
      <c r="BS14" s="59">
        <v>74</v>
      </c>
      <c r="BT14" s="58">
        <v>56</v>
      </c>
      <c r="BU14" s="28">
        <v>39</v>
      </c>
      <c r="BV14" s="23">
        <v>47</v>
      </c>
      <c r="BW14" s="59">
        <v>47</v>
      </c>
      <c r="BX14" s="58">
        <v>49</v>
      </c>
      <c r="BY14" s="28">
        <v>82</v>
      </c>
      <c r="BZ14" s="23">
        <v>59</v>
      </c>
      <c r="CB14" s="89">
        <v>8</v>
      </c>
      <c r="CC14" s="59">
        <v>6</v>
      </c>
      <c r="CD14" s="56">
        <v>35</v>
      </c>
      <c r="CE14" s="90">
        <v>8</v>
      </c>
      <c r="CF14" s="59">
        <v>13</v>
      </c>
      <c r="CG14" s="56">
        <v>39</v>
      </c>
      <c r="CH14" s="150">
        <v>8</v>
      </c>
      <c r="CI14" s="59">
        <v>20</v>
      </c>
      <c r="CJ14" s="56">
        <v>41</v>
      </c>
      <c r="CL14" s="89">
        <v>8</v>
      </c>
      <c r="CM14" s="181">
        <v>1</v>
      </c>
      <c r="CN14" s="58">
        <v>26</v>
      </c>
      <c r="CP14" s="17">
        <v>7</v>
      </c>
      <c r="CQ14" s="28">
        <v>14</v>
      </c>
      <c r="CR14" s="23">
        <v>39</v>
      </c>
      <c r="CS14" s="29">
        <v>75</v>
      </c>
      <c r="CT14" s="21">
        <v>57</v>
      </c>
      <c r="CU14" s="28">
        <v>30</v>
      </c>
      <c r="CV14" s="23">
        <v>45</v>
      </c>
      <c r="CW14" s="29">
        <v>87</v>
      </c>
      <c r="CX14" s="21">
        <v>61</v>
      </c>
      <c r="CY14" s="28">
        <v>60</v>
      </c>
      <c r="CZ14" s="23">
        <v>53</v>
      </c>
      <c r="DA14" s="29">
        <v>69</v>
      </c>
      <c r="DB14" s="21">
        <v>55</v>
      </c>
      <c r="DD14" s="17">
        <v>8</v>
      </c>
      <c r="DE14" s="28" t="s">
        <v>151</v>
      </c>
      <c r="DF14" s="23" t="s">
        <v>152</v>
      </c>
      <c r="DG14" s="29">
        <v>3</v>
      </c>
      <c r="DH14" s="21">
        <v>31</v>
      </c>
      <c r="DI14" s="28" t="s">
        <v>23</v>
      </c>
      <c r="DJ14" s="23">
        <v>22</v>
      </c>
      <c r="DK14" s="32" t="s">
        <v>153</v>
      </c>
      <c r="DL14" s="33" t="s">
        <v>154</v>
      </c>
      <c r="DM14" s="28" t="s">
        <v>23</v>
      </c>
      <c r="DN14" s="23">
        <v>19</v>
      </c>
      <c r="DO14" s="32" t="s">
        <v>153</v>
      </c>
      <c r="DP14" s="33" t="s">
        <v>154</v>
      </c>
      <c r="DQ14" s="18" t="s">
        <v>151</v>
      </c>
      <c r="DR14" s="19" t="s">
        <v>154</v>
      </c>
      <c r="DT14" s="60">
        <v>21</v>
      </c>
      <c r="DU14" s="59">
        <v>1</v>
      </c>
      <c r="DV14" s="56">
        <v>27</v>
      </c>
      <c r="DW14" s="57">
        <v>32</v>
      </c>
      <c r="DX14" s="59" t="s">
        <v>23</v>
      </c>
      <c r="DY14" s="56">
        <v>21</v>
      </c>
      <c r="DZ14" s="57">
        <v>32</v>
      </c>
      <c r="EA14" s="59">
        <v>2</v>
      </c>
      <c r="EB14" s="56">
        <v>30</v>
      </c>
      <c r="ED14" s="89">
        <v>94</v>
      </c>
      <c r="EE14" s="181">
        <v>1</v>
      </c>
      <c r="EF14" s="58">
        <v>26</v>
      </c>
      <c r="EH14" s="126">
        <v>8</v>
      </c>
      <c r="EI14" s="111" t="s">
        <v>151</v>
      </c>
      <c r="EJ14" s="112" t="s">
        <v>154</v>
      </c>
      <c r="EK14" s="113" t="s">
        <v>151</v>
      </c>
      <c r="EL14" s="114" t="s">
        <v>115</v>
      </c>
      <c r="EM14" s="117" t="s">
        <v>23</v>
      </c>
      <c r="EN14" s="118" t="s">
        <v>158</v>
      </c>
      <c r="EO14" s="115">
        <v>1</v>
      </c>
      <c r="EP14" s="116">
        <v>27</v>
      </c>
      <c r="EQ14" s="117" t="s">
        <v>23</v>
      </c>
      <c r="ER14" s="118" t="s">
        <v>158</v>
      </c>
      <c r="ET14" s="17">
        <v>6</v>
      </c>
      <c r="EU14" s="28">
        <v>9</v>
      </c>
      <c r="EV14" s="23">
        <v>36</v>
      </c>
      <c r="EW14" s="59">
        <v>35</v>
      </c>
      <c r="EX14" s="58">
        <v>46</v>
      </c>
      <c r="EY14" s="28">
        <v>13</v>
      </c>
      <c r="EZ14" s="23">
        <v>39</v>
      </c>
      <c r="FA14" s="59">
        <v>78</v>
      </c>
      <c r="FB14" s="58">
        <v>58</v>
      </c>
      <c r="FC14" s="28">
        <v>33</v>
      </c>
      <c r="FD14" s="23">
        <v>46</v>
      </c>
      <c r="FE14" s="59">
        <v>47</v>
      </c>
      <c r="FF14" s="58">
        <v>49</v>
      </c>
      <c r="FG14" s="28">
        <v>77</v>
      </c>
      <c r="FH14" s="23">
        <v>57</v>
      </c>
      <c r="FJ14" s="89">
        <v>8</v>
      </c>
      <c r="FK14" s="59">
        <v>7</v>
      </c>
      <c r="FL14" s="56">
        <v>35</v>
      </c>
      <c r="FM14" s="90">
        <v>8</v>
      </c>
      <c r="FN14" s="59">
        <v>16</v>
      </c>
      <c r="FO14" s="56">
        <v>40</v>
      </c>
      <c r="FP14" s="150">
        <v>8</v>
      </c>
      <c r="FQ14" s="59">
        <v>18</v>
      </c>
      <c r="FR14" s="56">
        <v>41</v>
      </c>
      <c r="FT14" s="89">
        <v>8</v>
      </c>
      <c r="FU14" s="59">
        <v>1</v>
      </c>
      <c r="FV14" s="56">
        <v>27</v>
      </c>
      <c r="FX14" s="17">
        <v>7</v>
      </c>
      <c r="FY14" s="28">
        <v>18</v>
      </c>
      <c r="FZ14" s="23">
        <v>41</v>
      </c>
      <c r="GA14" s="29">
        <v>85</v>
      </c>
      <c r="GB14" s="21">
        <v>60</v>
      </c>
      <c r="GC14" s="28">
        <v>34</v>
      </c>
      <c r="GD14" s="23">
        <v>46</v>
      </c>
      <c r="GE14" s="29">
        <v>91</v>
      </c>
      <c r="GF14" s="21">
        <v>63</v>
      </c>
      <c r="GG14" s="28">
        <v>54</v>
      </c>
      <c r="GH14" s="23">
        <v>51</v>
      </c>
      <c r="GI14" s="29">
        <v>36</v>
      </c>
      <c r="GJ14" s="21">
        <v>46</v>
      </c>
    </row>
    <row r="15" spans="1:192" ht="18" thickBot="1">
      <c r="A15" s="1">
        <v>14</v>
      </c>
      <c r="B15" s="290">
        <v>4</v>
      </c>
      <c r="C15" s="291">
        <v>3</v>
      </c>
      <c r="F15" t="s">
        <v>27</v>
      </c>
      <c r="G15" s="287">
        <f>IF(M15=N15,K15,"*"&amp;TEXT(FLOOR(K15,0.1),"0.0"))</f>
        <v>96</v>
      </c>
      <c r="H15" s="287" t="str">
        <f t="shared" si="1"/>
        <v>&gt;99</v>
      </c>
      <c r="I15" s="287">
        <f t="shared" si="2"/>
        <v>77</v>
      </c>
      <c r="K15">
        <f t="shared" si="4"/>
        <v>96</v>
      </c>
      <c r="L15">
        <f>L7+L8+L9</f>
        <v>96</v>
      </c>
      <c r="M15">
        <f>M7+M8+M9</f>
        <v>24</v>
      </c>
      <c r="N15">
        <v>24</v>
      </c>
      <c r="O15" s="215" t="str">
        <f>AP1</f>
        <v>&gt;99</v>
      </c>
      <c r="P15" s="215">
        <f>AQ1</f>
        <v>76</v>
      </c>
      <c r="Q15" s="215"/>
      <c r="R15" s="215" t="str">
        <f>DX1</f>
        <v>&gt;99</v>
      </c>
      <c r="S15" s="215">
        <f>DY1</f>
        <v>77</v>
      </c>
      <c r="V15" s="30">
        <v>9</v>
      </c>
      <c r="W15" s="34" t="s">
        <v>23</v>
      </c>
      <c r="X15" s="31">
        <v>23</v>
      </c>
      <c r="Y15" s="32">
        <v>7</v>
      </c>
      <c r="Z15" s="33">
        <v>35</v>
      </c>
      <c r="AA15" s="34" t="s">
        <v>23</v>
      </c>
      <c r="AB15" s="31">
        <v>24</v>
      </c>
      <c r="AC15" s="32">
        <v>1</v>
      </c>
      <c r="AD15" s="33">
        <v>28</v>
      </c>
      <c r="AE15" s="34">
        <v>1</v>
      </c>
      <c r="AF15" s="31">
        <v>25</v>
      </c>
      <c r="AG15" s="32">
        <v>1</v>
      </c>
      <c r="AH15" s="33">
        <v>25</v>
      </c>
      <c r="AI15" s="34">
        <v>1</v>
      </c>
      <c r="AJ15" s="31">
        <v>24</v>
      </c>
      <c r="AL15" s="60">
        <v>18</v>
      </c>
      <c r="AM15" s="59">
        <v>1</v>
      </c>
      <c r="AN15" s="56">
        <v>28</v>
      </c>
      <c r="AO15" s="57">
        <v>16</v>
      </c>
      <c r="AP15" s="59" t="s">
        <v>23</v>
      </c>
      <c r="AQ15" s="56">
        <v>22</v>
      </c>
      <c r="AR15" s="64">
        <v>9</v>
      </c>
      <c r="AS15" s="66" t="s">
        <v>23</v>
      </c>
      <c r="AT15" s="63">
        <v>21</v>
      </c>
      <c r="AV15" s="89">
        <v>28</v>
      </c>
      <c r="AW15" s="59" t="s">
        <v>23</v>
      </c>
      <c r="AX15" s="56">
        <v>20</v>
      </c>
      <c r="AZ15" s="127">
        <v>9</v>
      </c>
      <c r="BA15" s="119" t="s">
        <v>23</v>
      </c>
      <c r="BB15" s="120">
        <v>24</v>
      </c>
      <c r="BC15" s="128" t="s">
        <v>23</v>
      </c>
      <c r="BD15" s="125">
        <v>23</v>
      </c>
      <c r="BE15" s="119" t="s">
        <v>23</v>
      </c>
      <c r="BF15" s="120">
        <v>23</v>
      </c>
      <c r="BG15" s="128">
        <v>3</v>
      </c>
      <c r="BH15" s="125">
        <v>31</v>
      </c>
      <c r="BI15" s="119">
        <v>1</v>
      </c>
      <c r="BJ15" s="120">
        <v>26</v>
      </c>
      <c r="BL15" s="17">
        <v>7</v>
      </c>
      <c r="BM15" s="28">
        <v>12</v>
      </c>
      <c r="BN15" s="23">
        <v>38</v>
      </c>
      <c r="BO15" s="59">
        <v>33</v>
      </c>
      <c r="BP15" s="58">
        <v>45</v>
      </c>
      <c r="BQ15" s="28">
        <v>15</v>
      </c>
      <c r="BR15" s="23">
        <v>39</v>
      </c>
      <c r="BS15" s="59">
        <v>79</v>
      </c>
      <c r="BT15" s="58">
        <v>58</v>
      </c>
      <c r="BU15" s="28">
        <v>48</v>
      </c>
      <c r="BV15" s="23">
        <v>49</v>
      </c>
      <c r="BW15" s="59">
        <v>55</v>
      </c>
      <c r="BX15" s="58">
        <v>51</v>
      </c>
      <c r="BY15" s="28">
        <v>88</v>
      </c>
      <c r="BZ15" s="23">
        <v>62</v>
      </c>
      <c r="CB15" s="89">
        <v>9</v>
      </c>
      <c r="CC15" s="59">
        <v>8</v>
      </c>
      <c r="CD15" s="56">
        <v>36</v>
      </c>
      <c r="CE15" s="149">
        <v>9</v>
      </c>
      <c r="CF15" s="66">
        <v>16</v>
      </c>
      <c r="CG15" s="63">
        <v>40</v>
      </c>
      <c r="CH15" s="153">
        <v>9</v>
      </c>
      <c r="CI15" s="66">
        <v>22</v>
      </c>
      <c r="CJ15" s="63">
        <v>42</v>
      </c>
      <c r="CL15" s="89">
        <v>9</v>
      </c>
      <c r="CM15" s="181">
        <v>1</v>
      </c>
      <c r="CN15" s="58">
        <v>27</v>
      </c>
      <c r="CP15" s="17">
        <v>8</v>
      </c>
      <c r="CQ15" s="28">
        <v>20</v>
      </c>
      <c r="CR15" s="23">
        <v>42</v>
      </c>
      <c r="CS15" s="29">
        <v>83</v>
      </c>
      <c r="CT15" s="21">
        <v>60</v>
      </c>
      <c r="CU15" s="28">
        <v>38</v>
      </c>
      <c r="CV15" s="23">
        <v>47</v>
      </c>
      <c r="CW15" s="29">
        <v>92</v>
      </c>
      <c r="CX15" s="21">
        <v>64</v>
      </c>
      <c r="CY15" s="28">
        <v>71</v>
      </c>
      <c r="CZ15" s="23">
        <v>55</v>
      </c>
      <c r="DA15" s="29">
        <v>77</v>
      </c>
      <c r="DB15" s="21">
        <v>57</v>
      </c>
      <c r="DD15" s="30">
        <v>9</v>
      </c>
      <c r="DE15" s="34" t="s">
        <v>23</v>
      </c>
      <c r="DF15" s="31">
        <v>19</v>
      </c>
      <c r="DG15" s="32">
        <v>5</v>
      </c>
      <c r="DH15" s="33">
        <v>33</v>
      </c>
      <c r="DI15" s="34" t="s">
        <v>23</v>
      </c>
      <c r="DJ15" s="31">
        <v>23</v>
      </c>
      <c r="DK15" s="32" t="s">
        <v>153</v>
      </c>
      <c r="DL15" s="33" t="s">
        <v>154</v>
      </c>
      <c r="DM15" s="34" t="s">
        <v>23</v>
      </c>
      <c r="DN15" s="31">
        <v>20</v>
      </c>
      <c r="DO15" s="32" t="s">
        <v>153</v>
      </c>
      <c r="DP15" s="33" t="s">
        <v>155</v>
      </c>
      <c r="DQ15" s="18" t="s">
        <v>23</v>
      </c>
      <c r="DR15" s="19" t="s">
        <v>170</v>
      </c>
      <c r="DT15" s="62">
        <v>22</v>
      </c>
      <c r="DU15" s="66">
        <v>1</v>
      </c>
      <c r="DV15" s="63">
        <v>28</v>
      </c>
      <c r="DW15" s="57">
        <v>33</v>
      </c>
      <c r="DX15" s="59" t="s">
        <v>23</v>
      </c>
      <c r="DY15" s="56">
        <v>21</v>
      </c>
      <c r="DZ15" s="57">
        <v>33</v>
      </c>
      <c r="EA15" s="59">
        <v>3</v>
      </c>
      <c r="EB15" s="56">
        <v>31</v>
      </c>
      <c r="ED15" s="89">
        <v>95</v>
      </c>
      <c r="EE15" s="181">
        <v>1</v>
      </c>
      <c r="EF15" s="58">
        <v>26</v>
      </c>
      <c r="EH15" s="127">
        <v>9</v>
      </c>
      <c r="EI15" s="111" t="s">
        <v>151</v>
      </c>
      <c r="EJ15" s="112" t="s">
        <v>154</v>
      </c>
      <c r="EK15" s="113" t="s">
        <v>151</v>
      </c>
      <c r="EL15" s="114" t="s">
        <v>115</v>
      </c>
      <c r="EM15" s="117" t="s">
        <v>23</v>
      </c>
      <c r="EN15" s="118" t="s">
        <v>158</v>
      </c>
      <c r="EO15" s="128">
        <v>2</v>
      </c>
      <c r="EP15" s="125">
        <v>29</v>
      </c>
      <c r="EQ15" s="119" t="s">
        <v>23</v>
      </c>
      <c r="ER15" s="120">
        <v>19</v>
      </c>
      <c r="ET15" s="17">
        <v>7</v>
      </c>
      <c r="EU15" s="28">
        <v>14</v>
      </c>
      <c r="EV15" s="23">
        <v>39</v>
      </c>
      <c r="EW15" s="59">
        <v>45</v>
      </c>
      <c r="EX15" s="58">
        <v>49</v>
      </c>
      <c r="EY15" s="28">
        <v>17</v>
      </c>
      <c r="EZ15" s="23">
        <v>41</v>
      </c>
      <c r="FA15" s="59">
        <v>82</v>
      </c>
      <c r="FB15" s="58">
        <v>59</v>
      </c>
      <c r="FC15" s="28">
        <v>43</v>
      </c>
      <c r="FD15" s="23">
        <v>48</v>
      </c>
      <c r="FE15" s="59">
        <v>55</v>
      </c>
      <c r="FF15" s="58">
        <v>51</v>
      </c>
      <c r="FG15" s="28">
        <v>84</v>
      </c>
      <c r="FH15" s="23">
        <v>60</v>
      </c>
      <c r="FJ15" s="151">
        <v>9</v>
      </c>
      <c r="FK15" s="66">
        <v>8</v>
      </c>
      <c r="FL15" s="63">
        <v>36</v>
      </c>
      <c r="FM15" s="149">
        <v>9</v>
      </c>
      <c r="FN15" s="66">
        <v>20</v>
      </c>
      <c r="FO15" s="63">
        <v>41</v>
      </c>
      <c r="FP15" s="153">
        <v>9</v>
      </c>
      <c r="FQ15" s="66">
        <v>21</v>
      </c>
      <c r="FR15" s="63">
        <v>42</v>
      </c>
      <c r="FT15" s="91">
        <v>9</v>
      </c>
      <c r="FU15" s="94">
        <v>1</v>
      </c>
      <c r="FV15" s="92">
        <v>27</v>
      </c>
      <c r="FX15" s="17">
        <v>8</v>
      </c>
      <c r="FY15" s="28">
        <v>28</v>
      </c>
      <c r="FZ15" s="23">
        <v>44</v>
      </c>
      <c r="GA15" s="29">
        <v>90</v>
      </c>
      <c r="GB15" s="21">
        <v>63</v>
      </c>
      <c r="GC15" s="28">
        <v>44</v>
      </c>
      <c r="GD15" s="23">
        <v>48</v>
      </c>
      <c r="GE15" s="29">
        <v>96</v>
      </c>
      <c r="GF15" s="21">
        <v>67</v>
      </c>
      <c r="GG15" s="28">
        <v>64</v>
      </c>
      <c r="GH15" s="23">
        <v>54</v>
      </c>
      <c r="GI15" s="29">
        <v>46</v>
      </c>
      <c r="GJ15" s="21">
        <v>49</v>
      </c>
    </row>
    <row r="16" spans="1:192" ht="18" thickBot="1">
      <c r="A16" s="1">
        <v>15</v>
      </c>
      <c r="B16" s="292">
        <v>4</v>
      </c>
      <c r="C16" s="293">
        <v>3</v>
      </c>
      <c r="F16" t="s">
        <v>29</v>
      </c>
      <c r="G16" s="287">
        <f>IF(M16=N16,K16,"*"&amp;TEXT(FLOOR(K16,0.1),"0.0"))</f>
        <v>64</v>
      </c>
      <c r="H16" s="287">
        <f t="shared" si="1"/>
        <v>98</v>
      </c>
      <c r="I16" s="287">
        <f t="shared" si="2"/>
        <v>72</v>
      </c>
      <c r="K16">
        <f t="shared" si="4"/>
        <v>64</v>
      </c>
      <c r="L16">
        <f>L10+L11</f>
        <v>64</v>
      </c>
      <c r="M16">
        <f>M10+M11</f>
        <v>16</v>
      </c>
      <c r="N16">
        <v>16</v>
      </c>
      <c r="O16" s="215">
        <f>AS1</f>
        <v>99</v>
      </c>
      <c r="P16" s="215">
        <f>AT1</f>
        <v>74</v>
      </c>
      <c r="Q16" s="215"/>
      <c r="R16" s="215">
        <f>EA1</f>
        <v>98</v>
      </c>
      <c r="S16" s="215">
        <f>EB1</f>
        <v>72</v>
      </c>
      <c r="V16" s="17">
        <v>10</v>
      </c>
      <c r="W16" s="248">
        <v>1</v>
      </c>
      <c r="X16" s="23">
        <v>25</v>
      </c>
      <c r="Y16" s="189">
        <v>10</v>
      </c>
      <c r="Z16" s="21">
        <v>37</v>
      </c>
      <c r="AA16" s="248">
        <v>1</v>
      </c>
      <c r="AB16" s="23">
        <v>25</v>
      </c>
      <c r="AC16" s="189">
        <v>2</v>
      </c>
      <c r="AD16" s="21">
        <v>29</v>
      </c>
      <c r="AE16" s="248">
        <v>1</v>
      </c>
      <c r="AF16" s="23">
        <v>26</v>
      </c>
      <c r="AG16" s="189">
        <v>1</v>
      </c>
      <c r="AH16" s="21">
        <v>26</v>
      </c>
      <c r="AI16" s="248">
        <v>1</v>
      </c>
      <c r="AJ16" s="23">
        <v>25</v>
      </c>
      <c r="AL16" s="62">
        <v>19</v>
      </c>
      <c r="AM16" s="66">
        <v>2</v>
      </c>
      <c r="AN16" s="63">
        <v>28</v>
      </c>
      <c r="AO16" s="64">
        <v>17</v>
      </c>
      <c r="AP16" s="66" t="s">
        <v>23</v>
      </c>
      <c r="AQ16" s="63">
        <v>22</v>
      </c>
      <c r="AR16" s="57">
        <v>10</v>
      </c>
      <c r="AS16" s="59" t="s">
        <v>23</v>
      </c>
      <c r="AT16" s="56">
        <v>21</v>
      </c>
      <c r="AV16" s="91">
        <v>29</v>
      </c>
      <c r="AW16" s="94" t="s">
        <v>23</v>
      </c>
      <c r="AX16" s="92">
        <v>20</v>
      </c>
      <c r="AZ16" s="126">
        <v>10</v>
      </c>
      <c r="BA16" s="117">
        <v>1</v>
      </c>
      <c r="BB16" s="118">
        <v>24</v>
      </c>
      <c r="BC16" s="115" t="s">
        <v>23</v>
      </c>
      <c r="BD16" s="116">
        <v>23</v>
      </c>
      <c r="BE16" s="117" t="s">
        <v>23</v>
      </c>
      <c r="BF16" s="118">
        <v>24</v>
      </c>
      <c r="BG16" s="115">
        <v>6</v>
      </c>
      <c r="BH16" s="116">
        <v>35</v>
      </c>
      <c r="BI16" s="117">
        <v>1</v>
      </c>
      <c r="BJ16" s="118">
        <v>27</v>
      </c>
      <c r="BL16" s="17">
        <v>8</v>
      </c>
      <c r="BM16" s="28">
        <v>16</v>
      </c>
      <c r="BN16" s="23">
        <v>40</v>
      </c>
      <c r="BO16" s="59">
        <v>40</v>
      </c>
      <c r="BP16" s="58">
        <v>48</v>
      </c>
      <c r="BQ16" s="28">
        <v>18</v>
      </c>
      <c r="BR16" s="23">
        <v>41</v>
      </c>
      <c r="BS16" s="59">
        <v>84</v>
      </c>
      <c r="BT16" s="58">
        <v>60</v>
      </c>
      <c r="BU16" s="28">
        <v>57</v>
      </c>
      <c r="BV16" s="23">
        <v>52</v>
      </c>
      <c r="BW16" s="59">
        <v>64</v>
      </c>
      <c r="BX16" s="58">
        <v>54</v>
      </c>
      <c r="BY16" s="28">
        <v>93</v>
      </c>
      <c r="BZ16" s="23">
        <v>65</v>
      </c>
      <c r="CB16" s="151">
        <v>10</v>
      </c>
      <c r="CC16" s="66">
        <v>10</v>
      </c>
      <c r="CD16" s="63">
        <v>37</v>
      </c>
      <c r="CE16" s="90">
        <v>10</v>
      </c>
      <c r="CF16" s="59">
        <v>19</v>
      </c>
      <c r="CG16" s="56">
        <v>41</v>
      </c>
      <c r="CH16" s="150">
        <v>10</v>
      </c>
      <c r="CI16" s="59">
        <v>25</v>
      </c>
      <c r="CJ16" s="56">
        <v>43</v>
      </c>
      <c r="CL16" s="91">
        <v>10</v>
      </c>
      <c r="CM16" s="94">
        <v>1</v>
      </c>
      <c r="CN16" s="96">
        <v>27</v>
      </c>
      <c r="CP16" s="30">
        <v>9</v>
      </c>
      <c r="CQ16" s="34">
        <v>27</v>
      </c>
      <c r="CR16" s="31">
        <v>44</v>
      </c>
      <c r="CS16" s="32">
        <v>89</v>
      </c>
      <c r="CT16" s="33">
        <v>62</v>
      </c>
      <c r="CU16" s="34">
        <v>46</v>
      </c>
      <c r="CV16" s="31">
        <v>49</v>
      </c>
      <c r="CW16" s="32">
        <v>95</v>
      </c>
      <c r="CX16" s="33">
        <v>66</v>
      </c>
      <c r="CY16" s="34">
        <v>80</v>
      </c>
      <c r="CZ16" s="31">
        <v>58</v>
      </c>
      <c r="DA16" s="32">
        <v>84</v>
      </c>
      <c r="DB16" s="33">
        <v>60</v>
      </c>
      <c r="DD16" s="17">
        <v>10</v>
      </c>
      <c r="DE16" s="28" t="s">
        <v>23</v>
      </c>
      <c r="DF16" s="23">
        <v>22</v>
      </c>
      <c r="DG16" s="29">
        <v>8</v>
      </c>
      <c r="DH16" s="21">
        <v>36</v>
      </c>
      <c r="DI16" s="28" t="s">
        <v>23</v>
      </c>
      <c r="DJ16" s="23">
        <v>24</v>
      </c>
      <c r="DK16" s="29" t="s">
        <v>23</v>
      </c>
      <c r="DL16" s="21">
        <v>22</v>
      </c>
      <c r="DM16" s="28" t="s">
        <v>23</v>
      </c>
      <c r="DN16" s="23">
        <v>22</v>
      </c>
      <c r="DO16" s="29" t="s">
        <v>23</v>
      </c>
      <c r="DP16" s="21">
        <v>21</v>
      </c>
      <c r="DQ16" s="28" t="s">
        <v>156</v>
      </c>
      <c r="DR16" s="23" t="s">
        <v>152</v>
      </c>
      <c r="DT16" s="60">
        <v>23</v>
      </c>
      <c r="DU16" s="59">
        <v>2</v>
      </c>
      <c r="DV16" s="56">
        <v>29</v>
      </c>
      <c r="DW16" s="64">
        <v>34</v>
      </c>
      <c r="DX16" s="66" t="s">
        <v>23</v>
      </c>
      <c r="DY16" s="63">
        <v>22</v>
      </c>
      <c r="DZ16" s="64">
        <v>34</v>
      </c>
      <c r="EA16" s="66">
        <v>4</v>
      </c>
      <c r="EB16" s="63">
        <v>32</v>
      </c>
      <c r="ED16" s="91">
        <v>96</v>
      </c>
      <c r="EE16" s="94">
        <v>1</v>
      </c>
      <c r="EF16" s="96">
        <v>26</v>
      </c>
      <c r="EH16" s="126">
        <v>10</v>
      </c>
      <c r="EI16" s="111" t="s">
        <v>151</v>
      </c>
      <c r="EJ16" s="112" t="s">
        <v>154</v>
      </c>
      <c r="EK16" s="113" t="s">
        <v>151</v>
      </c>
      <c r="EL16" s="114" t="s">
        <v>115</v>
      </c>
      <c r="EM16" s="117" t="s">
        <v>23</v>
      </c>
      <c r="EN16" s="118" t="s">
        <v>158</v>
      </c>
      <c r="EO16" s="115">
        <v>4</v>
      </c>
      <c r="EP16" s="116">
        <v>32</v>
      </c>
      <c r="EQ16" s="117" t="s">
        <v>23</v>
      </c>
      <c r="ER16" s="118">
        <v>23</v>
      </c>
      <c r="ET16" s="17">
        <v>8</v>
      </c>
      <c r="EU16" s="28">
        <v>23</v>
      </c>
      <c r="EV16" s="23">
        <v>43</v>
      </c>
      <c r="EW16" s="59">
        <v>56</v>
      </c>
      <c r="EX16" s="58">
        <v>52</v>
      </c>
      <c r="EY16" s="28">
        <v>22</v>
      </c>
      <c r="EZ16" s="23">
        <v>42</v>
      </c>
      <c r="FA16" s="59">
        <v>86</v>
      </c>
      <c r="FB16" s="58">
        <v>61</v>
      </c>
      <c r="FC16" s="28">
        <v>52</v>
      </c>
      <c r="FD16" s="23">
        <v>50</v>
      </c>
      <c r="FE16" s="59">
        <v>63</v>
      </c>
      <c r="FF16" s="58">
        <v>53</v>
      </c>
      <c r="FG16" s="28">
        <v>91</v>
      </c>
      <c r="FH16" s="23">
        <v>63</v>
      </c>
      <c r="FJ16" s="89">
        <v>10</v>
      </c>
      <c r="FK16" s="59">
        <v>11</v>
      </c>
      <c r="FL16" s="56">
        <v>38</v>
      </c>
      <c r="FM16" s="90">
        <v>10</v>
      </c>
      <c r="FN16" s="59">
        <v>24</v>
      </c>
      <c r="FO16" s="56">
        <v>43</v>
      </c>
      <c r="FP16" s="150">
        <v>10</v>
      </c>
      <c r="FQ16" s="59">
        <v>24</v>
      </c>
      <c r="FR16" s="56">
        <v>43</v>
      </c>
      <c r="FT16" s="89">
        <v>10</v>
      </c>
      <c r="FU16" s="59">
        <v>1</v>
      </c>
      <c r="FV16" s="56">
        <v>28</v>
      </c>
      <c r="FX16" s="30">
        <v>9</v>
      </c>
      <c r="FY16" s="34">
        <v>38</v>
      </c>
      <c r="FZ16" s="31">
        <v>47</v>
      </c>
      <c r="GA16" s="32">
        <v>95</v>
      </c>
      <c r="GB16" s="33">
        <v>66</v>
      </c>
      <c r="GC16" s="34">
        <v>54</v>
      </c>
      <c r="GD16" s="31">
        <v>51</v>
      </c>
      <c r="GE16" s="32">
        <v>97</v>
      </c>
      <c r="GF16" s="33">
        <v>69</v>
      </c>
      <c r="GG16" s="34">
        <v>74</v>
      </c>
      <c r="GH16" s="31">
        <v>56</v>
      </c>
      <c r="GI16" s="32">
        <v>58</v>
      </c>
      <c r="GJ16" s="33">
        <v>52</v>
      </c>
    </row>
    <row r="17" spans="1:192" ht="16">
      <c r="A17" s="1">
        <v>16</v>
      </c>
      <c r="B17" s="288">
        <v>4</v>
      </c>
      <c r="C17" s="291">
        <v>3</v>
      </c>
      <c r="G17" s="287"/>
      <c r="H17" s="287"/>
      <c r="I17" s="287"/>
      <c r="O17" s="215"/>
      <c r="P17" s="215"/>
      <c r="Q17" s="215"/>
      <c r="R17" s="215"/>
      <c r="S17" s="215"/>
      <c r="V17" s="17">
        <v>11</v>
      </c>
      <c r="W17" s="248">
        <v>1</v>
      </c>
      <c r="X17" s="23">
        <v>26</v>
      </c>
      <c r="Y17" s="189">
        <v>13</v>
      </c>
      <c r="Z17" s="21">
        <v>39</v>
      </c>
      <c r="AA17" s="248">
        <v>1</v>
      </c>
      <c r="AB17" s="23">
        <v>26</v>
      </c>
      <c r="AC17" s="189">
        <v>3</v>
      </c>
      <c r="AD17" s="21">
        <v>31</v>
      </c>
      <c r="AE17" s="248">
        <v>1</v>
      </c>
      <c r="AF17" s="23">
        <v>27</v>
      </c>
      <c r="AG17" s="189">
        <v>1</v>
      </c>
      <c r="AH17" s="21">
        <v>27</v>
      </c>
      <c r="AI17" s="248">
        <v>1</v>
      </c>
      <c r="AJ17" s="23">
        <v>26</v>
      </c>
      <c r="AL17" s="60">
        <v>20</v>
      </c>
      <c r="AM17" s="59">
        <v>2</v>
      </c>
      <c r="AN17" s="56">
        <v>29</v>
      </c>
      <c r="AO17" s="57">
        <v>18</v>
      </c>
      <c r="AP17" s="59" t="s">
        <v>23</v>
      </c>
      <c r="AQ17" s="56">
        <v>23</v>
      </c>
      <c r="AR17" s="57">
        <v>11</v>
      </c>
      <c r="AS17" s="59" t="s">
        <v>23</v>
      </c>
      <c r="AT17" s="56">
        <v>22</v>
      </c>
      <c r="AV17" s="89">
        <v>30</v>
      </c>
      <c r="AW17" s="59" t="s">
        <v>23</v>
      </c>
      <c r="AX17" s="56">
        <v>20</v>
      </c>
      <c r="AZ17" s="126">
        <v>11</v>
      </c>
      <c r="BA17" s="117">
        <v>1</v>
      </c>
      <c r="BB17" s="118">
        <v>25</v>
      </c>
      <c r="BC17" s="115" t="s">
        <v>23</v>
      </c>
      <c r="BD17" s="116">
        <v>24</v>
      </c>
      <c r="BE17" s="117">
        <v>1</v>
      </c>
      <c r="BF17" s="118">
        <v>26</v>
      </c>
      <c r="BG17" s="115">
        <v>10</v>
      </c>
      <c r="BH17" s="116">
        <v>37</v>
      </c>
      <c r="BI17" s="117">
        <v>1</v>
      </c>
      <c r="BJ17" s="118">
        <v>28</v>
      </c>
      <c r="BL17" s="30">
        <v>9</v>
      </c>
      <c r="BM17" s="34">
        <v>21</v>
      </c>
      <c r="BN17" s="31">
        <v>42</v>
      </c>
      <c r="BO17" s="143">
        <v>49</v>
      </c>
      <c r="BP17" s="144">
        <v>50</v>
      </c>
      <c r="BQ17" s="34">
        <v>22</v>
      </c>
      <c r="BR17" s="31">
        <v>42</v>
      </c>
      <c r="BS17" s="143">
        <v>87</v>
      </c>
      <c r="BT17" s="144">
        <v>61</v>
      </c>
      <c r="BU17" s="34">
        <v>66</v>
      </c>
      <c r="BV17" s="31">
        <v>54</v>
      </c>
      <c r="BW17" s="143">
        <v>72</v>
      </c>
      <c r="BX17" s="144">
        <v>56</v>
      </c>
      <c r="BY17" s="34">
        <v>96</v>
      </c>
      <c r="BZ17" s="31">
        <v>67</v>
      </c>
      <c r="CB17" s="89">
        <v>11</v>
      </c>
      <c r="CC17" s="59">
        <v>11</v>
      </c>
      <c r="CD17" s="56">
        <v>38</v>
      </c>
      <c r="CE17" s="90">
        <v>11</v>
      </c>
      <c r="CF17" s="59">
        <v>22</v>
      </c>
      <c r="CG17" s="56">
        <v>42</v>
      </c>
      <c r="CH17" s="150">
        <v>11</v>
      </c>
      <c r="CI17" s="59">
        <v>28</v>
      </c>
      <c r="CJ17" s="56">
        <v>44</v>
      </c>
      <c r="CL17" s="89">
        <v>11</v>
      </c>
      <c r="CM17" s="181">
        <v>1</v>
      </c>
      <c r="CN17" s="58">
        <v>28</v>
      </c>
      <c r="CP17" s="17">
        <v>10</v>
      </c>
      <c r="CQ17" s="28">
        <v>34</v>
      </c>
      <c r="CR17" s="23">
        <v>46</v>
      </c>
      <c r="CS17" s="29">
        <v>94</v>
      </c>
      <c r="CT17" s="21">
        <v>65</v>
      </c>
      <c r="CU17" s="28">
        <v>54</v>
      </c>
      <c r="CV17" s="23">
        <v>51</v>
      </c>
      <c r="CW17" s="29">
        <v>97</v>
      </c>
      <c r="CX17" s="21">
        <v>68</v>
      </c>
      <c r="CY17" s="28">
        <v>86</v>
      </c>
      <c r="CZ17" s="23">
        <v>61</v>
      </c>
      <c r="DA17" s="29">
        <v>89</v>
      </c>
      <c r="DB17" s="21">
        <v>62</v>
      </c>
      <c r="DD17" s="17">
        <v>11</v>
      </c>
      <c r="DE17" s="28">
        <v>1</v>
      </c>
      <c r="DF17" s="23">
        <v>26</v>
      </c>
      <c r="DG17" s="29">
        <v>11</v>
      </c>
      <c r="DH17" s="21">
        <v>38</v>
      </c>
      <c r="DI17" s="28">
        <v>1</v>
      </c>
      <c r="DJ17" s="23">
        <v>26</v>
      </c>
      <c r="DK17" s="29">
        <v>1</v>
      </c>
      <c r="DL17" s="21">
        <v>26</v>
      </c>
      <c r="DM17" s="28" t="s">
        <v>23</v>
      </c>
      <c r="DN17" s="23">
        <v>23</v>
      </c>
      <c r="DO17" s="29">
        <v>1</v>
      </c>
      <c r="DP17" s="21">
        <v>25</v>
      </c>
      <c r="DQ17" s="28" t="s">
        <v>23</v>
      </c>
      <c r="DR17" s="23">
        <v>19</v>
      </c>
      <c r="DT17" s="60">
        <v>24</v>
      </c>
      <c r="DU17" s="59">
        <v>2</v>
      </c>
      <c r="DV17" s="56">
        <v>30</v>
      </c>
      <c r="DW17" s="57">
        <v>35</v>
      </c>
      <c r="DX17" s="59" t="s">
        <v>23</v>
      </c>
      <c r="DY17" s="56">
        <v>22</v>
      </c>
      <c r="DZ17" s="57">
        <v>35</v>
      </c>
      <c r="EA17" s="59">
        <v>4</v>
      </c>
      <c r="EB17" s="56">
        <v>33</v>
      </c>
      <c r="ED17" s="89">
        <v>97</v>
      </c>
      <c r="EE17" s="181">
        <v>1</v>
      </c>
      <c r="EF17" s="58">
        <v>26</v>
      </c>
      <c r="EH17" s="126">
        <v>11</v>
      </c>
      <c r="EI17" s="111" t="s">
        <v>151</v>
      </c>
      <c r="EJ17" s="112" t="s">
        <v>154</v>
      </c>
      <c r="EK17" s="113" t="s">
        <v>151</v>
      </c>
      <c r="EL17" s="114" t="s">
        <v>115</v>
      </c>
      <c r="EM17" s="117" t="s">
        <v>23</v>
      </c>
      <c r="EN17" s="118">
        <v>19</v>
      </c>
      <c r="EO17" s="115">
        <v>7</v>
      </c>
      <c r="EP17" s="116">
        <v>35</v>
      </c>
      <c r="EQ17" s="117">
        <v>1</v>
      </c>
      <c r="ER17" s="118">
        <v>26</v>
      </c>
      <c r="ET17" s="30">
        <v>9</v>
      </c>
      <c r="EU17" s="34">
        <v>32</v>
      </c>
      <c r="EV17" s="31">
        <v>45</v>
      </c>
      <c r="EW17" s="143">
        <v>65</v>
      </c>
      <c r="EX17" s="144">
        <v>54</v>
      </c>
      <c r="EY17" s="34">
        <v>27</v>
      </c>
      <c r="EZ17" s="31">
        <v>44</v>
      </c>
      <c r="FA17" s="143">
        <v>91</v>
      </c>
      <c r="FB17" s="144">
        <v>64</v>
      </c>
      <c r="FC17" s="34">
        <v>61</v>
      </c>
      <c r="FD17" s="31">
        <v>53</v>
      </c>
      <c r="FE17" s="143">
        <v>71</v>
      </c>
      <c r="FF17" s="144">
        <v>56</v>
      </c>
      <c r="FG17" s="34">
        <v>95</v>
      </c>
      <c r="FH17" s="31">
        <v>66</v>
      </c>
      <c r="FJ17" s="89">
        <v>11</v>
      </c>
      <c r="FK17" s="59">
        <v>14</v>
      </c>
      <c r="FL17" s="56">
        <v>39</v>
      </c>
      <c r="FM17" s="90">
        <v>11</v>
      </c>
      <c r="FN17" s="59">
        <v>28</v>
      </c>
      <c r="FO17" s="56">
        <v>44</v>
      </c>
      <c r="FP17" s="150">
        <v>11</v>
      </c>
      <c r="FQ17" s="59">
        <v>27</v>
      </c>
      <c r="FR17" s="56">
        <v>44</v>
      </c>
      <c r="FT17" s="89">
        <v>11</v>
      </c>
      <c r="FU17" s="59">
        <v>1</v>
      </c>
      <c r="FV17" s="56">
        <v>28</v>
      </c>
      <c r="FX17" s="17">
        <v>10</v>
      </c>
      <c r="FY17" s="28">
        <v>47</v>
      </c>
      <c r="FZ17" s="23">
        <v>49</v>
      </c>
      <c r="GA17" s="29">
        <v>97</v>
      </c>
      <c r="GB17" s="21">
        <v>69</v>
      </c>
      <c r="GC17" s="28">
        <v>64</v>
      </c>
      <c r="GD17" s="23">
        <v>54</v>
      </c>
      <c r="GE17" s="29">
        <v>98</v>
      </c>
      <c r="GF17" s="21">
        <v>71</v>
      </c>
      <c r="GG17" s="28">
        <v>81</v>
      </c>
      <c r="GH17" s="23">
        <v>59</v>
      </c>
      <c r="GI17" s="29">
        <v>69</v>
      </c>
      <c r="GJ17" s="21">
        <v>55</v>
      </c>
    </row>
    <row r="18" spans="1:192" ht="17">
      <c r="A18" s="1">
        <v>17</v>
      </c>
      <c r="B18" s="290">
        <v>4</v>
      </c>
      <c r="C18" s="291">
        <v>3</v>
      </c>
      <c r="F18" t="s">
        <v>87</v>
      </c>
      <c r="G18" s="287"/>
      <c r="H18" s="287"/>
      <c r="I18" s="287"/>
      <c r="O18" s="215"/>
      <c r="P18" s="215"/>
      <c r="Q18" s="215"/>
      <c r="R18" s="215"/>
      <c r="S18" s="215"/>
      <c r="V18" s="17">
        <v>12</v>
      </c>
      <c r="W18" s="248">
        <v>1</v>
      </c>
      <c r="X18" s="23">
        <v>28</v>
      </c>
      <c r="Y18" s="189">
        <v>16</v>
      </c>
      <c r="Z18" s="21">
        <v>40</v>
      </c>
      <c r="AA18" s="248">
        <v>1</v>
      </c>
      <c r="AB18" s="23">
        <v>28</v>
      </c>
      <c r="AC18" s="189">
        <v>4</v>
      </c>
      <c r="AD18" s="21">
        <v>32</v>
      </c>
      <c r="AE18" s="248">
        <v>2</v>
      </c>
      <c r="AF18" s="23">
        <v>28</v>
      </c>
      <c r="AG18" s="189">
        <v>1</v>
      </c>
      <c r="AH18" s="21">
        <v>27</v>
      </c>
      <c r="AI18" s="248">
        <v>1</v>
      </c>
      <c r="AJ18" s="23">
        <v>27</v>
      </c>
      <c r="AL18" s="60">
        <v>21</v>
      </c>
      <c r="AM18" s="59">
        <v>3</v>
      </c>
      <c r="AN18" s="56">
        <v>31</v>
      </c>
      <c r="AO18" s="57">
        <v>19</v>
      </c>
      <c r="AP18" s="59" t="s">
        <v>23</v>
      </c>
      <c r="AQ18" s="56">
        <v>23</v>
      </c>
      <c r="AR18" s="57">
        <v>12</v>
      </c>
      <c r="AS18" s="59" t="s">
        <v>23</v>
      </c>
      <c r="AT18" s="56">
        <v>22</v>
      </c>
      <c r="AV18" s="89">
        <v>31</v>
      </c>
      <c r="AW18" s="59" t="s">
        <v>23</v>
      </c>
      <c r="AX18" s="56">
        <v>20</v>
      </c>
      <c r="AZ18" s="126">
        <v>12</v>
      </c>
      <c r="BA18" s="117">
        <v>1</v>
      </c>
      <c r="BB18" s="118">
        <v>26</v>
      </c>
      <c r="BC18" s="115" t="s">
        <v>23</v>
      </c>
      <c r="BD18" s="116">
        <v>24</v>
      </c>
      <c r="BE18" s="117">
        <v>1</v>
      </c>
      <c r="BF18" s="118">
        <v>26</v>
      </c>
      <c r="BG18" s="115">
        <v>14</v>
      </c>
      <c r="BH18" s="116">
        <v>39</v>
      </c>
      <c r="BI18" s="117">
        <v>2</v>
      </c>
      <c r="BJ18" s="118">
        <v>29</v>
      </c>
      <c r="BL18" s="17">
        <v>10</v>
      </c>
      <c r="BM18" s="28">
        <v>29</v>
      </c>
      <c r="BN18" s="23">
        <v>44</v>
      </c>
      <c r="BO18" s="59">
        <v>58</v>
      </c>
      <c r="BP18" s="58">
        <v>52</v>
      </c>
      <c r="BQ18" s="28">
        <v>28</v>
      </c>
      <c r="BR18" s="23">
        <v>44</v>
      </c>
      <c r="BS18" s="59">
        <v>91</v>
      </c>
      <c r="BT18" s="58">
        <v>63</v>
      </c>
      <c r="BU18" s="28">
        <v>75</v>
      </c>
      <c r="BV18" s="23">
        <v>57</v>
      </c>
      <c r="BW18" s="59">
        <v>78</v>
      </c>
      <c r="BX18" s="58">
        <v>58</v>
      </c>
      <c r="BY18" s="28">
        <v>97</v>
      </c>
      <c r="BZ18" s="23">
        <v>69</v>
      </c>
      <c r="CB18" s="89">
        <v>12</v>
      </c>
      <c r="CC18" s="59">
        <v>13</v>
      </c>
      <c r="CD18" s="56">
        <v>39</v>
      </c>
      <c r="CE18" s="90">
        <v>12</v>
      </c>
      <c r="CF18" s="59">
        <v>26</v>
      </c>
      <c r="CG18" s="56">
        <v>44</v>
      </c>
      <c r="CH18" s="150">
        <v>12</v>
      </c>
      <c r="CI18" s="59">
        <v>32</v>
      </c>
      <c r="CJ18" s="56">
        <v>45</v>
      </c>
      <c r="CL18" s="89">
        <v>12</v>
      </c>
      <c r="CM18" s="181">
        <v>2</v>
      </c>
      <c r="CN18" s="58">
        <v>29</v>
      </c>
      <c r="CP18" s="17">
        <v>11</v>
      </c>
      <c r="CQ18" s="28">
        <v>44</v>
      </c>
      <c r="CR18" s="23">
        <v>48</v>
      </c>
      <c r="CS18" s="29">
        <v>96</v>
      </c>
      <c r="CT18" s="21">
        <v>68</v>
      </c>
      <c r="CU18" s="28">
        <v>64</v>
      </c>
      <c r="CV18" s="23">
        <v>54</v>
      </c>
      <c r="CW18" s="29">
        <v>98</v>
      </c>
      <c r="CX18" s="21">
        <v>70</v>
      </c>
      <c r="CY18" s="28">
        <v>90</v>
      </c>
      <c r="CZ18" s="23">
        <v>63</v>
      </c>
      <c r="DA18" s="29">
        <v>93</v>
      </c>
      <c r="DB18" s="21">
        <v>64</v>
      </c>
      <c r="DD18" s="17">
        <v>12</v>
      </c>
      <c r="DE18" s="28">
        <v>1</v>
      </c>
      <c r="DF18" s="23">
        <v>27</v>
      </c>
      <c r="DG18" s="29">
        <v>15</v>
      </c>
      <c r="DH18" s="21">
        <v>40</v>
      </c>
      <c r="DI18" s="28">
        <v>1</v>
      </c>
      <c r="DJ18" s="23">
        <v>28</v>
      </c>
      <c r="DK18" s="29">
        <v>1</v>
      </c>
      <c r="DL18" s="21">
        <v>28</v>
      </c>
      <c r="DM18" s="28" t="s">
        <v>23</v>
      </c>
      <c r="DN18" s="23">
        <v>24</v>
      </c>
      <c r="DO18" s="29">
        <v>1</v>
      </c>
      <c r="DP18" s="21">
        <v>27</v>
      </c>
      <c r="DQ18" s="28" t="s">
        <v>23</v>
      </c>
      <c r="DR18" s="23">
        <v>22</v>
      </c>
      <c r="DT18" s="60">
        <v>25</v>
      </c>
      <c r="DU18" s="59">
        <v>3</v>
      </c>
      <c r="DV18" s="56">
        <v>32</v>
      </c>
      <c r="DW18" s="57">
        <v>36</v>
      </c>
      <c r="DX18" s="59" t="s">
        <v>23</v>
      </c>
      <c r="DY18" s="56">
        <v>22</v>
      </c>
      <c r="DZ18" s="57">
        <v>36</v>
      </c>
      <c r="EA18" s="59">
        <v>5</v>
      </c>
      <c r="EB18" s="56">
        <v>34</v>
      </c>
      <c r="ED18" s="89">
        <v>98</v>
      </c>
      <c r="EE18" s="181">
        <v>1</v>
      </c>
      <c r="EF18" s="58">
        <v>27</v>
      </c>
      <c r="EH18" s="126">
        <v>12</v>
      </c>
      <c r="EI18" s="117" t="s">
        <v>23</v>
      </c>
      <c r="EJ18" s="118">
        <v>22</v>
      </c>
      <c r="EK18" s="113" t="s">
        <v>151</v>
      </c>
      <c r="EL18" s="114" t="s">
        <v>115</v>
      </c>
      <c r="EM18" s="117" t="s">
        <v>23</v>
      </c>
      <c r="EN18" s="118">
        <v>22</v>
      </c>
      <c r="EO18" s="115">
        <v>12</v>
      </c>
      <c r="EP18" s="116">
        <v>38</v>
      </c>
      <c r="EQ18" s="117">
        <v>1</v>
      </c>
      <c r="ER18" s="118">
        <v>26</v>
      </c>
      <c r="ET18" s="17">
        <v>10</v>
      </c>
      <c r="EU18" s="28">
        <v>41</v>
      </c>
      <c r="EV18" s="23">
        <v>48</v>
      </c>
      <c r="EW18" s="59">
        <v>72</v>
      </c>
      <c r="EX18" s="58">
        <v>56</v>
      </c>
      <c r="EY18" s="28">
        <v>33</v>
      </c>
      <c r="EZ18" s="23">
        <v>46</v>
      </c>
      <c r="FA18" s="59">
        <v>96</v>
      </c>
      <c r="FB18" s="58">
        <v>67</v>
      </c>
      <c r="FC18" s="28">
        <v>69</v>
      </c>
      <c r="FD18" s="23">
        <v>55</v>
      </c>
      <c r="FE18" s="59">
        <v>78</v>
      </c>
      <c r="FF18" s="58">
        <v>58</v>
      </c>
      <c r="FG18" s="28">
        <v>97</v>
      </c>
      <c r="FH18" s="23">
        <v>68</v>
      </c>
      <c r="FJ18" s="89">
        <v>12</v>
      </c>
      <c r="FK18" s="59">
        <v>18</v>
      </c>
      <c r="FL18" s="56">
        <v>41</v>
      </c>
      <c r="FM18" s="90">
        <v>12</v>
      </c>
      <c r="FN18" s="59">
        <v>33</v>
      </c>
      <c r="FO18" s="56">
        <v>46</v>
      </c>
      <c r="FP18" s="150">
        <v>12</v>
      </c>
      <c r="FQ18" s="59">
        <v>31</v>
      </c>
      <c r="FR18" s="56">
        <v>45</v>
      </c>
      <c r="FT18" s="89">
        <v>12</v>
      </c>
      <c r="FU18" s="59">
        <v>2</v>
      </c>
      <c r="FV18" s="56">
        <v>28</v>
      </c>
      <c r="FX18" s="17">
        <v>11</v>
      </c>
      <c r="FY18" s="28">
        <v>55</v>
      </c>
      <c r="FZ18" s="23">
        <v>51</v>
      </c>
      <c r="GA18" s="29">
        <v>99</v>
      </c>
      <c r="GB18" s="21">
        <v>72</v>
      </c>
      <c r="GC18" s="28">
        <v>71</v>
      </c>
      <c r="GD18" s="23">
        <v>56</v>
      </c>
      <c r="GE18" s="29">
        <v>98</v>
      </c>
      <c r="GF18" s="21">
        <v>72</v>
      </c>
      <c r="GG18" s="28">
        <v>87</v>
      </c>
      <c r="GH18" s="23">
        <v>61</v>
      </c>
      <c r="GI18" s="29">
        <v>78</v>
      </c>
      <c r="GJ18" s="21">
        <v>58</v>
      </c>
    </row>
    <row r="19" spans="1:192" ht="17">
      <c r="A19" s="1">
        <v>18</v>
      </c>
      <c r="B19" s="290">
        <v>4</v>
      </c>
      <c r="C19" s="291">
        <v>3</v>
      </c>
      <c r="F19" s="1" t="s">
        <v>31</v>
      </c>
      <c r="G19" s="287">
        <f>IF(M19=N19,K19,"*"&amp;TEXT(FLOOR(K19,0.1),"0.0"))</f>
        <v>224</v>
      </c>
      <c r="H19" s="287" t="str">
        <f t="shared" si="1"/>
        <v>&gt;99</v>
      </c>
      <c r="I19" s="287" t="str">
        <f t="shared" si="2"/>
        <v>&gt;79</v>
      </c>
      <c r="K19">
        <f t="shared" ref="K19" si="5">L19*N19/M19</f>
        <v>224</v>
      </c>
      <c r="L19">
        <f>SUM(L14:L16)</f>
        <v>224</v>
      </c>
      <c r="M19">
        <f>M14+M15+M16</f>
        <v>56</v>
      </c>
      <c r="N19">
        <v>56</v>
      </c>
      <c r="O19" s="215" t="str">
        <f>AW1</f>
        <v>&gt;99</v>
      </c>
      <c r="P19" s="215" t="str">
        <f>AX1</f>
        <v>&gt;81</v>
      </c>
      <c r="Q19" s="215"/>
      <c r="R19" s="215" t="str">
        <f>EE1</f>
        <v>&gt;99</v>
      </c>
      <c r="S19" s="215" t="str">
        <f>EF1</f>
        <v>&gt;79</v>
      </c>
      <c r="V19" s="17">
        <v>13</v>
      </c>
      <c r="W19" s="248">
        <v>2</v>
      </c>
      <c r="X19" s="23">
        <v>30</v>
      </c>
      <c r="Y19" s="189">
        <v>21</v>
      </c>
      <c r="Z19" s="21">
        <v>42</v>
      </c>
      <c r="AA19" s="248">
        <v>2</v>
      </c>
      <c r="AB19" s="23">
        <v>30</v>
      </c>
      <c r="AC19" s="189">
        <v>5</v>
      </c>
      <c r="AD19" s="21">
        <v>34</v>
      </c>
      <c r="AE19" s="248">
        <v>2</v>
      </c>
      <c r="AF19" s="23">
        <v>30</v>
      </c>
      <c r="AG19" s="189">
        <v>2</v>
      </c>
      <c r="AH19" s="21">
        <v>29</v>
      </c>
      <c r="AI19" s="248">
        <v>1</v>
      </c>
      <c r="AJ19" s="23">
        <v>28</v>
      </c>
      <c r="AL19" s="60">
        <v>22</v>
      </c>
      <c r="AM19" s="59">
        <v>3</v>
      </c>
      <c r="AN19" s="56">
        <v>31</v>
      </c>
      <c r="AO19" s="57">
        <v>20</v>
      </c>
      <c r="AP19" s="59" t="s">
        <v>23</v>
      </c>
      <c r="AQ19" s="56">
        <v>23</v>
      </c>
      <c r="AR19" s="57">
        <v>13</v>
      </c>
      <c r="AS19" s="59" t="s">
        <v>23</v>
      </c>
      <c r="AT19" s="56">
        <v>22</v>
      </c>
      <c r="AV19" s="89">
        <v>32</v>
      </c>
      <c r="AW19" s="59" t="s">
        <v>23</v>
      </c>
      <c r="AX19" s="56">
        <v>20</v>
      </c>
      <c r="AZ19" s="126">
        <v>13</v>
      </c>
      <c r="BA19" s="117">
        <v>1</v>
      </c>
      <c r="BB19" s="118">
        <v>27</v>
      </c>
      <c r="BC19" s="115" t="s">
        <v>23</v>
      </c>
      <c r="BD19" s="116">
        <v>24</v>
      </c>
      <c r="BE19" s="117">
        <v>1</v>
      </c>
      <c r="BF19" s="118">
        <v>27</v>
      </c>
      <c r="BG19" s="115">
        <v>20</v>
      </c>
      <c r="BH19" s="116">
        <v>41</v>
      </c>
      <c r="BI19" s="117">
        <v>3</v>
      </c>
      <c r="BJ19" s="118">
        <v>31</v>
      </c>
      <c r="BL19" s="17">
        <v>11</v>
      </c>
      <c r="BM19" s="28">
        <v>37</v>
      </c>
      <c r="BN19" s="23">
        <v>47</v>
      </c>
      <c r="BO19" s="59">
        <v>64</v>
      </c>
      <c r="BP19" s="58">
        <v>54</v>
      </c>
      <c r="BQ19" s="28">
        <v>35</v>
      </c>
      <c r="BR19" s="23">
        <v>46</v>
      </c>
      <c r="BS19" s="59">
        <v>94</v>
      </c>
      <c r="BT19" s="58">
        <v>65</v>
      </c>
      <c r="BU19" s="28">
        <v>81</v>
      </c>
      <c r="BV19" s="23">
        <v>59</v>
      </c>
      <c r="BW19" s="59">
        <v>83</v>
      </c>
      <c r="BX19" s="58">
        <v>59</v>
      </c>
      <c r="BY19" s="28">
        <v>98</v>
      </c>
      <c r="BZ19" s="23">
        <v>70</v>
      </c>
      <c r="CB19" s="89">
        <v>13</v>
      </c>
      <c r="CC19" s="59">
        <v>15</v>
      </c>
      <c r="CD19" s="56">
        <v>39</v>
      </c>
      <c r="CE19" s="90">
        <v>13</v>
      </c>
      <c r="CF19" s="59">
        <v>32</v>
      </c>
      <c r="CG19" s="56">
        <v>45</v>
      </c>
      <c r="CH19" s="150">
        <v>13</v>
      </c>
      <c r="CI19" s="59">
        <v>36</v>
      </c>
      <c r="CJ19" s="56">
        <v>47</v>
      </c>
      <c r="CL19" s="89">
        <v>13</v>
      </c>
      <c r="CM19" s="181">
        <v>2</v>
      </c>
      <c r="CN19" s="58">
        <v>30</v>
      </c>
      <c r="CP19" s="17">
        <v>12</v>
      </c>
      <c r="CQ19" s="28">
        <v>53</v>
      </c>
      <c r="CR19" s="23">
        <v>51</v>
      </c>
      <c r="CS19" s="29">
        <v>98</v>
      </c>
      <c r="CT19" s="21">
        <v>70</v>
      </c>
      <c r="CU19" s="28">
        <v>72</v>
      </c>
      <c r="CV19" s="23">
        <v>56</v>
      </c>
      <c r="CW19" s="29">
        <v>98</v>
      </c>
      <c r="CX19" s="21">
        <v>71</v>
      </c>
      <c r="CY19" s="28">
        <v>93</v>
      </c>
      <c r="CZ19" s="23">
        <v>65</v>
      </c>
      <c r="DA19" s="29">
        <v>95</v>
      </c>
      <c r="DB19" s="21">
        <v>66</v>
      </c>
      <c r="DD19" s="17">
        <v>13</v>
      </c>
      <c r="DE19" s="28">
        <v>2</v>
      </c>
      <c r="DF19" s="23">
        <v>29</v>
      </c>
      <c r="DG19" s="29">
        <v>18</v>
      </c>
      <c r="DH19" s="21">
        <v>41</v>
      </c>
      <c r="DI19" s="28">
        <v>2</v>
      </c>
      <c r="DJ19" s="23">
        <v>29</v>
      </c>
      <c r="DK19" s="29">
        <v>2</v>
      </c>
      <c r="DL19" s="21">
        <v>30</v>
      </c>
      <c r="DM19" s="28">
        <v>1</v>
      </c>
      <c r="DN19" s="23">
        <v>27</v>
      </c>
      <c r="DO19" s="29">
        <v>1</v>
      </c>
      <c r="DP19" s="21">
        <v>27</v>
      </c>
      <c r="DQ19" s="28">
        <v>1</v>
      </c>
      <c r="DR19" s="23">
        <v>24</v>
      </c>
      <c r="DT19" s="60">
        <v>26</v>
      </c>
      <c r="DU19" s="59">
        <v>4</v>
      </c>
      <c r="DV19" s="56">
        <v>33</v>
      </c>
      <c r="DW19" s="57">
        <v>37</v>
      </c>
      <c r="DX19" s="59" t="s">
        <v>23</v>
      </c>
      <c r="DY19" s="56">
        <v>23</v>
      </c>
      <c r="DZ19" s="57">
        <v>37</v>
      </c>
      <c r="EA19" s="59">
        <v>6</v>
      </c>
      <c r="EB19" s="56">
        <v>34</v>
      </c>
      <c r="ED19" s="89">
        <v>99</v>
      </c>
      <c r="EE19" s="181">
        <v>1</v>
      </c>
      <c r="EF19" s="58">
        <v>27</v>
      </c>
      <c r="EH19" s="126">
        <v>13</v>
      </c>
      <c r="EI19" s="117" t="s">
        <v>23</v>
      </c>
      <c r="EJ19" s="118">
        <v>24</v>
      </c>
      <c r="EK19" s="128" t="s">
        <v>23</v>
      </c>
      <c r="EL19" s="116" t="s">
        <v>157</v>
      </c>
      <c r="EM19" s="117" t="s">
        <v>23</v>
      </c>
      <c r="EN19" s="118">
        <v>24</v>
      </c>
      <c r="EO19" s="115">
        <v>17</v>
      </c>
      <c r="EP19" s="116">
        <v>41</v>
      </c>
      <c r="EQ19" s="117">
        <v>1</v>
      </c>
      <c r="ER19" s="118">
        <v>27</v>
      </c>
      <c r="ET19" s="17">
        <v>11</v>
      </c>
      <c r="EU19" s="28">
        <v>48</v>
      </c>
      <c r="EV19" s="23">
        <v>49</v>
      </c>
      <c r="EW19" s="59">
        <v>78</v>
      </c>
      <c r="EX19" s="58">
        <v>58</v>
      </c>
      <c r="EY19" s="28">
        <v>40</v>
      </c>
      <c r="EZ19" s="23">
        <v>47</v>
      </c>
      <c r="FA19" s="59">
        <v>97</v>
      </c>
      <c r="FB19" s="58">
        <v>69</v>
      </c>
      <c r="FC19" s="28">
        <v>77</v>
      </c>
      <c r="FD19" s="23">
        <v>57</v>
      </c>
      <c r="FE19" s="59">
        <v>84</v>
      </c>
      <c r="FF19" s="58">
        <v>60</v>
      </c>
      <c r="FG19" s="28">
        <v>98</v>
      </c>
      <c r="FH19" s="23">
        <v>71</v>
      </c>
      <c r="FJ19" s="89">
        <v>13</v>
      </c>
      <c r="FK19" s="59">
        <v>22</v>
      </c>
      <c r="FL19" s="56">
        <v>42</v>
      </c>
      <c r="FM19" s="90">
        <v>13</v>
      </c>
      <c r="FN19" s="59">
        <v>37</v>
      </c>
      <c r="FO19" s="56">
        <v>47</v>
      </c>
      <c r="FP19" s="150">
        <v>13</v>
      </c>
      <c r="FQ19" s="59">
        <v>34</v>
      </c>
      <c r="FR19" s="56">
        <v>46</v>
      </c>
      <c r="FT19" s="89">
        <v>13</v>
      </c>
      <c r="FU19" s="59">
        <v>2</v>
      </c>
      <c r="FV19" s="56">
        <v>29</v>
      </c>
      <c r="FX19" s="17">
        <v>12</v>
      </c>
      <c r="FY19" s="28">
        <v>63</v>
      </c>
      <c r="FZ19" s="23">
        <v>53</v>
      </c>
      <c r="GA19" s="29">
        <v>99</v>
      </c>
      <c r="GB19" s="21">
        <v>74</v>
      </c>
      <c r="GC19" s="28">
        <v>78</v>
      </c>
      <c r="GD19" s="23">
        <v>58</v>
      </c>
      <c r="GE19" s="29">
        <v>99</v>
      </c>
      <c r="GF19" s="21">
        <v>72</v>
      </c>
      <c r="GG19" s="28">
        <v>90</v>
      </c>
      <c r="GH19" s="23">
        <v>63</v>
      </c>
      <c r="GI19" s="29">
        <v>85</v>
      </c>
      <c r="GJ19" s="21">
        <v>60</v>
      </c>
    </row>
    <row r="20" spans="1:192" ht="17" thickBot="1">
      <c r="A20" s="1">
        <v>19</v>
      </c>
      <c r="B20" s="290">
        <v>4</v>
      </c>
      <c r="C20" s="291">
        <v>3</v>
      </c>
      <c r="G20" s="287"/>
      <c r="H20" s="287"/>
      <c r="I20" s="287"/>
      <c r="O20" s="215"/>
      <c r="P20" s="215"/>
      <c r="Q20" s="215"/>
      <c r="R20" s="215"/>
      <c r="S20" s="215"/>
      <c r="V20" s="30">
        <v>14</v>
      </c>
      <c r="W20" s="34">
        <v>4</v>
      </c>
      <c r="X20" s="31">
        <v>33</v>
      </c>
      <c r="Y20" s="32">
        <v>26</v>
      </c>
      <c r="Z20" s="33">
        <v>44</v>
      </c>
      <c r="AA20" s="34">
        <v>3</v>
      </c>
      <c r="AB20" s="31">
        <v>32</v>
      </c>
      <c r="AC20" s="32">
        <v>8</v>
      </c>
      <c r="AD20" s="33">
        <v>36</v>
      </c>
      <c r="AE20" s="34">
        <v>4</v>
      </c>
      <c r="AF20" s="31">
        <v>33</v>
      </c>
      <c r="AG20" s="32">
        <v>3</v>
      </c>
      <c r="AH20" s="33">
        <v>31</v>
      </c>
      <c r="AI20" s="34">
        <v>2</v>
      </c>
      <c r="AJ20" s="31">
        <v>29</v>
      </c>
      <c r="AL20" s="60">
        <v>23</v>
      </c>
      <c r="AM20" s="59">
        <v>4</v>
      </c>
      <c r="AN20" s="56">
        <v>32</v>
      </c>
      <c r="AO20" s="57">
        <v>21</v>
      </c>
      <c r="AP20" s="59" t="s">
        <v>23</v>
      </c>
      <c r="AQ20" s="56">
        <v>23</v>
      </c>
      <c r="AR20" s="64">
        <v>14</v>
      </c>
      <c r="AS20" s="66" t="s">
        <v>23</v>
      </c>
      <c r="AT20" s="63">
        <v>22</v>
      </c>
      <c r="AV20" s="89">
        <v>33</v>
      </c>
      <c r="AW20" s="59" t="s">
        <v>23</v>
      </c>
      <c r="AX20" s="56">
        <v>20</v>
      </c>
      <c r="AZ20" s="127">
        <v>14</v>
      </c>
      <c r="BA20" s="119">
        <v>2</v>
      </c>
      <c r="BB20" s="120">
        <v>28</v>
      </c>
      <c r="BC20" s="128">
        <v>1</v>
      </c>
      <c r="BD20" s="125">
        <v>25</v>
      </c>
      <c r="BE20" s="119">
        <v>2</v>
      </c>
      <c r="BF20" s="120">
        <v>29</v>
      </c>
      <c r="BG20" s="128">
        <v>28</v>
      </c>
      <c r="BH20" s="125">
        <v>44</v>
      </c>
      <c r="BI20" s="119">
        <v>4</v>
      </c>
      <c r="BJ20" s="120">
        <v>32</v>
      </c>
      <c r="BL20" s="17">
        <v>12</v>
      </c>
      <c r="BM20" s="28">
        <v>45</v>
      </c>
      <c r="BN20" s="23">
        <v>49</v>
      </c>
      <c r="BO20" s="59">
        <v>71</v>
      </c>
      <c r="BP20" s="58">
        <v>55</v>
      </c>
      <c r="BQ20" s="28">
        <v>41</v>
      </c>
      <c r="BR20" s="23">
        <v>48</v>
      </c>
      <c r="BS20" s="59">
        <v>96</v>
      </c>
      <c r="BT20" s="58">
        <v>68</v>
      </c>
      <c r="BU20" s="28">
        <v>87</v>
      </c>
      <c r="BV20" s="23">
        <v>61</v>
      </c>
      <c r="BW20" s="59">
        <v>87</v>
      </c>
      <c r="BX20" s="58">
        <v>61</v>
      </c>
      <c r="BY20" s="28">
        <v>98</v>
      </c>
      <c r="BZ20" s="23">
        <v>71</v>
      </c>
      <c r="CB20" s="89">
        <v>14</v>
      </c>
      <c r="CC20" s="59">
        <v>17</v>
      </c>
      <c r="CD20" s="56">
        <v>41</v>
      </c>
      <c r="CE20" s="149">
        <v>14</v>
      </c>
      <c r="CF20" s="66">
        <v>36</v>
      </c>
      <c r="CG20" s="63">
        <v>46</v>
      </c>
      <c r="CH20" s="153">
        <v>14</v>
      </c>
      <c r="CI20" s="66">
        <v>40</v>
      </c>
      <c r="CJ20" s="63">
        <v>48</v>
      </c>
      <c r="CL20" s="89">
        <v>14</v>
      </c>
      <c r="CM20" s="181">
        <v>3</v>
      </c>
      <c r="CN20" s="58">
        <v>31</v>
      </c>
      <c r="CP20" s="17">
        <v>13</v>
      </c>
      <c r="CQ20" s="28">
        <v>62</v>
      </c>
      <c r="CR20" s="23">
        <v>53</v>
      </c>
      <c r="CS20" s="29">
        <v>99</v>
      </c>
      <c r="CT20" s="21">
        <v>72</v>
      </c>
      <c r="CU20" s="28">
        <v>78</v>
      </c>
      <c r="CV20" s="23">
        <v>58</v>
      </c>
      <c r="CW20" s="29">
        <v>99</v>
      </c>
      <c r="CX20" s="21">
        <v>72</v>
      </c>
      <c r="CY20" s="28">
        <v>96</v>
      </c>
      <c r="CZ20" s="23">
        <v>68</v>
      </c>
      <c r="DA20" s="29">
        <v>97</v>
      </c>
      <c r="DB20" s="21">
        <v>69</v>
      </c>
      <c r="DD20" s="30">
        <v>14</v>
      </c>
      <c r="DE20" s="34">
        <v>2</v>
      </c>
      <c r="DF20" s="31">
        <v>30</v>
      </c>
      <c r="DG20" s="32">
        <v>22</v>
      </c>
      <c r="DH20" s="33">
        <v>42</v>
      </c>
      <c r="DI20" s="34">
        <v>2</v>
      </c>
      <c r="DJ20" s="31">
        <v>30</v>
      </c>
      <c r="DK20" s="32">
        <v>3</v>
      </c>
      <c r="DL20" s="33">
        <v>32</v>
      </c>
      <c r="DM20" s="34">
        <v>2</v>
      </c>
      <c r="DN20" s="31">
        <v>30</v>
      </c>
      <c r="DO20" s="32">
        <v>2</v>
      </c>
      <c r="DP20" s="33">
        <v>29</v>
      </c>
      <c r="DQ20" s="34">
        <v>1</v>
      </c>
      <c r="DR20" s="31">
        <v>26</v>
      </c>
      <c r="DT20" s="62">
        <v>27</v>
      </c>
      <c r="DU20" s="66">
        <v>6</v>
      </c>
      <c r="DV20" s="63">
        <v>34</v>
      </c>
      <c r="DW20" s="57">
        <v>38</v>
      </c>
      <c r="DX20" s="59">
        <v>1</v>
      </c>
      <c r="DY20" s="56">
        <v>24</v>
      </c>
      <c r="DZ20" s="57">
        <v>38</v>
      </c>
      <c r="EA20" s="59">
        <v>7</v>
      </c>
      <c r="EB20" s="56">
        <v>35</v>
      </c>
      <c r="ED20" s="89">
        <v>100</v>
      </c>
      <c r="EE20" s="181">
        <v>1</v>
      </c>
      <c r="EF20" s="58">
        <v>27</v>
      </c>
      <c r="EH20" s="127">
        <v>14</v>
      </c>
      <c r="EI20" s="119">
        <v>1</v>
      </c>
      <c r="EJ20" s="120">
        <v>25</v>
      </c>
      <c r="EK20" s="128" t="s">
        <v>23</v>
      </c>
      <c r="EL20" s="125">
        <v>19</v>
      </c>
      <c r="EM20" s="119">
        <v>1</v>
      </c>
      <c r="EN20" s="120">
        <v>25</v>
      </c>
      <c r="EO20" s="128">
        <v>23</v>
      </c>
      <c r="EP20" s="125">
        <v>43</v>
      </c>
      <c r="EQ20" s="119">
        <v>2</v>
      </c>
      <c r="ER20" s="120">
        <v>30</v>
      </c>
      <c r="ET20" s="17">
        <v>12</v>
      </c>
      <c r="EU20" s="28">
        <v>55</v>
      </c>
      <c r="EV20" s="23">
        <v>51</v>
      </c>
      <c r="EW20" s="59">
        <v>83</v>
      </c>
      <c r="EX20" s="58">
        <v>59</v>
      </c>
      <c r="EY20" s="28">
        <v>47</v>
      </c>
      <c r="EZ20" s="23">
        <v>49</v>
      </c>
      <c r="FA20" s="59">
        <v>98</v>
      </c>
      <c r="FB20" s="58">
        <v>70</v>
      </c>
      <c r="FC20" s="28">
        <v>83</v>
      </c>
      <c r="FD20" s="23">
        <v>60</v>
      </c>
      <c r="FE20" s="59">
        <v>89</v>
      </c>
      <c r="FF20" s="58">
        <v>62</v>
      </c>
      <c r="FG20" s="28">
        <v>98</v>
      </c>
      <c r="FH20" s="23">
        <v>71</v>
      </c>
      <c r="FJ20" s="151">
        <v>14</v>
      </c>
      <c r="FK20" s="66">
        <v>26</v>
      </c>
      <c r="FL20" s="63">
        <v>43</v>
      </c>
      <c r="FM20" s="149">
        <v>14</v>
      </c>
      <c r="FN20" s="66">
        <v>41</v>
      </c>
      <c r="FO20" s="63">
        <v>48</v>
      </c>
      <c r="FP20" s="153">
        <v>14</v>
      </c>
      <c r="FQ20" s="66">
        <v>37</v>
      </c>
      <c r="FR20" s="63">
        <v>47</v>
      </c>
      <c r="FT20" s="91">
        <v>14</v>
      </c>
      <c r="FU20" s="94">
        <v>2</v>
      </c>
      <c r="FV20" s="92">
        <v>30</v>
      </c>
      <c r="FX20" s="17">
        <v>13</v>
      </c>
      <c r="FY20" s="28">
        <v>73</v>
      </c>
      <c r="FZ20" s="23">
        <v>56</v>
      </c>
      <c r="GA20" s="29" t="s">
        <v>32</v>
      </c>
      <c r="GB20" s="21">
        <v>79</v>
      </c>
      <c r="GC20" s="28">
        <v>84</v>
      </c>
      <c r="GD20" s="23">
        <v>60</v>
      </c>
      <c r="GE20" s="29">
        <v>99</v>
      </c>
      <c r="GF20" s="21">
        <v>74</v>
      </c>
      <c r="GG20" s="28">
        <v>93</v>
      </c>
      <c r="GH20" s="23">
        <v>65</v>
      </c>
      <c r="GI20" s="29">
        <v>89</v>
      </c>
      <c r="GJ20" s="21">
        <v>62</v>
      </c>
    </row>
    <row r="21" spans="1:192" ht="18" thickBot="1">
      <c r="A21" s="1">
        <v>20</v>
      </c>
      <c r="B21" s="292">
        <v>4</v>
      </c>
      <c r="C21" s="293">
        <v>3</v>
      </c>
      <c r="F21" t="s">
        <v>72</v>
      </c>
      <c r="G21" s="287"/>
      <c r="H21" s="287"/>
      <c r="I21" s="287"/>
      <c r="O21" s="215"/>
      <c r="P21" s="215"/>
      <c r="Q21" s="215"/>
      <c r="R21" s="215"/>
      <c r="S21" s="215"/>
      <c r="V21" s="17">
        <v>15</v>
      </c>
      <c r="W21" s="248">
        <v>7</v>
      </c>
      <c r="X21" s="23">
        <v>35</v>
      </c>
      <c r="Y21" s="189">
        <v>31</v>
      </c>
      <c r="Z21" s="21">
        <v>45</v>
      </c>
      <c r="AA21" s="248">
        <v>5</v>
      </c>
      <c r="AB21" s="23">
        <v>33</v>
      </c>
      <c r="AC21" s="189">
        <v>11</v>
      </c>
      <c r="AD21" s="21">
        <v>38</v>
      </c>
      <c r="AE21" s="248">
        <v>6</v>
      </c>
      <c r="AF21" s="23">
        <v>34</v>
      </c>
      <c r="AG21" s="189">
        <v>3</v>
      </c>
      <c r="AH21" s="21">
        <v>32</v>
      </c>
      <c r="AI21" s="248">
        <v>2</v>
      </c>
      <c r="AJ21" s="23">
        <v>30</v>
      </c>
      <c r="AL21" s="62">
        <v>24</v>
      </c>
      <c r="AM21" s="66">
        <v>4</v>
      </c>
      <c r="AN21" s="63">
        <v>33</v>
      </c>
      <c r="AO21" s="64">
        <v>22</v>
      </c>
      <c r="AP21" s="66" t="s">
        <v>23</v>
      </c>
      <c r="AQ21" s="63">
        <v>23</v>
      </c>
      <c r="AR21" s="57">
        <v>15</v>
      </c>
      <c r="AS21" s="59" t="s">
        <v>23</v>
      </c>
      <c r="AT21" s="56">
        <v>23</v>
      </c>
      <c r="AV21" s="91">
        <v>34</v>
      </c>
      <c r="AW21" s="94" t="s">
        <v>23</v>
      </c>
      <c r="AX21" s="92">
        <v>21</v>
      </c>
      <c r="AZ21" s="126">
        <v>15</v>
      </c>
      <c r="BA21" s="117">
        <v>2</v>
      </c>
      <c r="BB21" s="118">
        <v>29</v>
      </c>
      <c r="BC21" s="115">
        <v>1</v>
      </c>
      <c r="BD21" s="116">
        <v>26</v>
      </c>
      <c r="BE21" s="117">
        <v>3</v>
      </c>
      <c r="BF21" s="118">
        <v>31</v>
      </c>
      <c r="BG21" s="115">
        <v>43</v>
      </c>
      <c r="BH21" s="116">
        <v>48</v>
      </c>
      <c r="BI21" s="117">
        <v>6</v>
      </c>
      <c r="BJ21" s="118">
        <v>35</v>
      </c>
      <c r="BL21" s="17">
        <v>13</v>
      </c>
      <c r="BM21" s="28">
        <v>53</v>
      </c>
      <c r="BN21" s="23">
        <v>51</v>
      </c>
      <c r="BO21" s="59">
        <v>77</v>
      </c>
      <c r="BP21" s="58">
        <v>57</v>
      </c>
      <c r="BQ21" s="28">
        <v>47</v>
      </c>
      <c r="BR21" s="23">
        <v>49</v>
      </c>
      <c r="BS21" s="59">
        <v>97</v>
      </c>
      <c r="BT21" s="58">
        <v>69</v>
      </c>
      <c r="BU21" s="28">
        <v>91</v>
      </c>
      <c r="BV21" s="23">
        <v>63</v>
      </c>
      <c r="BW21" s="59">
        <v>91</v>
      </c>
      <c r="BX21" s="58">
        <v>63</v>
      </c>
      <c r="BY21" s="28">
        <v>99</v>
      </c>
      <c r="BZ21" s="23">
        <v>72</v>
      </c>
      <c r="CB21" s="151">
        <v>15</v>
      </c>
      <c r="CC21" s="66">
        <v>21</v>
      </c>
      <c r="CD21" s="63">
        <v>42</v>
      </c>
      <c r="CE21" s="90">
        <v>15</v>
      </c>
      <c r="CF21" s="59">
        <v>40</v>
      </c>
      <c r="CG21" s="56">
        <v>47</v>
      </c>
      <c r="CH21" s="150">
        <v>15</v>
      </c>
      <c r="CI21" s="59">
        <v>44</v>
      </c>
      <c r="CJ21" s="56">
        <v>49</v>
      </c>
      <c r="CL21" s="91">
        <v>15</v>
      </c>
      <c r="CM21" s="94">
        <v>3</v>
      </c>
      <c r="CN21" s="96">
        <v>31</v>
      </c>
      <c r="CP21" s="30">
        <v>14</v>
      </c>
      <c r="CQ21" s="34">
        <v>71</v>
      </c>
      <c r="CR21" s="31">
        <v>55</v>
      </c>
      <c r="CS21" s="32">
        <v>99</v>
      </c>
      <c r="CT21" s="33">
        <v>73</v>
      </c>
      <c r="CU21" s="34">
        <v>83</v>
      </c>
      <c r="CV21" s="31">
        <v>59</v>
      </c>
      <c r="CW21" s="32">
        <v>99</v>
      </c>
      <c r="CX21" s="33">
        <v>74</v>
      </c>
      <c r="CY21" s="34">
        <v>97</v>
      </c>
      <c r="CZ21" s="31">
        <v>69</v>
      </c>
      <c r="DA21" s="32">
        <v>99</v>
      </c>
      <c r="DB21" s="33">
        <v>72</v>
      </c>
      <c r="DD21" s="17">
        <v>15</v>
      </c>
      <c r="DE21" s="28">
        <v>4</v>
      </c>
      <c r="DF21" s="23">
        <v>32</v>
      </c>
      <c r="DG21" s="29">
        <v>28</v>
      </c>
      <c r="DH21" s="21">
        <v>44</v>
      </c>
      <c r="DI21" s="28">
        <v>3</v>
      </c>
      <c r="DJ21" s="23">
        <v>31</v>
      </c>
      <c r="DK21" s="29">
        <v>6</v>
      </c>
      <c r="DL21" s="21">
        <v>35</v>
      </c>
      <c r="DM21" s="28">
        <v>3</v>
      </c>
      <c r="DN21" s="23">
        <v>31</v>
      </c>
      <c r="DO21" s="29">
        <v>2</v>
      </c>
      <c r="DP21" s="21">
        <v>30</v>
      </c>
      <c r="DQ21" s="28">
        <v>1</v>
      </c>
      <c r="DR21" s="23">
        <v>28</v>
      </c>
      <c r="DT21" s="60">
        <v>28</v>
      </c>
      <c r="DU21" s="59">
        <v>8</v>
      </c>
      <c r="DV21" s="56">
        <v>36</v>
      </c>
      <c r="DW21" s="64">
        <v>39</v>
      </c>
      <c r="DX21" s="66">
        <v>1</v>
      </c>
      <c r="DY21" s="63">
        <v>26</v>
      </c>
      <c r="DZ21" s="64">
        <v>39</v>
      </c>
      <c r="EA21" s="66">
        <v>8</v>
      </c>
      <c r="EB21" s="63">
        <v>36</v>
      </c>
      <c r="ED21" s="91">
        <v>101</v>
      </c>
      <c r="EE21" s="94">
        <v>1</v>
      </c>
      <c r="EF21" s="96">
        <v>28</v>
      </c>
      <c r="EH21" s="126">
        <v>15</v>
      </c>
      <c r="EI21" s="117">
        <v>1</v>
      </c>
      <c r="EJ21" s="118">
        <v>26</v>
      </c>
      <c r="EK21" s="115" t="s">
        <v>23</v>
      </c>
      <c r="EL21" s="116">
        <v>22</v>
      </c>
      <c r="EM21" s="117">
        <v>1</v>
      </c>
      <c r="EN21" s="118">
        <v>27</v>
      </c>
      <c r="EO21" s="115">
        <v>39</v>
      </c>
      <c r="EP21" s="116">
        <v>47</v>
      </c>
      <c r="EQ21" s="117">
        <v>4</v>
      </c>
      <c r="ER21" s="118">
        <v>33</v>
      </c>
      <c r="ET21" s="17">
        <v>13</v>
      </c>
      <c r="EU21" s="28">
        <v>63</v>
      </c>
      <c r="EV21" s="23">
        <v>53</v>
      </c>
      <c r="EW21" s="59">
        <v>87</v>
      </c>
      <c r="EX21" s="58">
        <v>61</v>
      </c>
      <c r="EY21" s="28">
        <v>54</v>
      </c>
      <c r="EZ21" s="23">
        <v>51</v>
      </c>
      <c r="FA21" s="59">
        <v>98</v>
      </c>
      <c r="FB21" s="58">
        <v>71</v>
      </c>
      <c r="FC21" s="28">
        <v>88</v>
      </c>
      <c r="FD21" s="23">
        <v>62</v>
      </c>
      <c r="FE21" s="59">
        <v>92</v>
      </c>
      <c r="FF21" s="58">
        <v>64</v>
      </c>
      <c r="FG21" s="28">
        <v>99</v>
      </c>
      <c r="FH21" s="23">
        <v>72</v>
      </c>
      <c r="FJ21" s="89">
        <v>15</v>
      </c>
      <c r="FK21" s="59">
        <v>30</v>
      </c>
      <c r="FL21" s="56">
        <v>45</v>
      </c>
      <c r="FM21" s="90">
        <v>15</v>
      </c>
      <c r="FN21" s="59">
        <v>47</v>
      </c>
      <c r="FO21" s="56">
        <v>49</v>
      </c>
      <c r="FP21" s="150">
        <v>15</v>
      </c>
      <c r="FQ21" s="59">
        <v>40</v>
      </c>
      <c r="FR21" s="56">
        <v>48</v>
      </c>
      <c r="FT21" s="89">
        <v>15</v>
      </c>
      <c r="FU21" s="59">
        <v>3</v>
      </c>
      <c r="FV21" s="56">
        <v>31</v>
      </c>
      <c r="FX21" s="30">
        <v>14</v>
      </c>
      <c r="FY21" s="34">
        <v>81</v>
      </c>
      <c r="FZ21" s="31">
        <v>59</v>
      </c>
      <c r="GA21" s="32" t="s">
        <v>122</v>
      </c>
      <c r="GB21" s="33" t="s">
        <v>119</v>
      </c>
      <c r="GC21" s="34">
        <v>88</v>
      </c>
      <c r="GD21" s="31">
        <v>62</v>
      </c>
      <c r="GE21" s="32">
        <v>99</v>
      </c>
      <c r="GF21" s="33">
        <v>76</v>
      </c>
      <c r="GG21" s="34">
        <v>95</v>
      </c>
      <c r="GH21" s="31">
        <v>67</v>
      </c>
      <c r="GI21" s="32">
        <v>93</v>
      </c>
      <c r="GJ21" s="33">
        <v>65</v>
      </c>
    </row>
    <row r="22" spans="1:192" ht="17">
      <c r="A22" s="1">
        <v>21</v>
      </c>
      <c r="B22" s="288">
        <v>4</v>
      </c>
      <c r="C22" s="291">
        <v>3</v>
      </c>
      <c r="F22" t="s">
        <v>73</v>
      </c>
      <c r="G22" s="287">
        <f>IF(M22=N22,K22,"*"&amp;TEXT(FLOOR(K22,0.1),"0.0"))</f>
        <v>52</v>
      </c>
      <c r="H22" s="287" t="str">
        <f t="shared" si="1"/>
        <v>&gt;99</v>
      </c>
      <c r="I22" s="287" t="str">
        <f t="shared" si="2"/>
        <v>&gt;79</v>
      </c>
      <c r="K22">
        <f t="shared" ref="K22:K26" si="6">L22*N22/M22</f>
        <v>52</v>
      </c>
      <c r="L22">
        <f>B5+B7+B8+B10+SUM(B12:B17)+B35+B45+B49</f>
        <v>52</v>
      </c>
      <c r="M22">
        <f>COUNTA(B5,B7,B8,B10,B12:B17,B35,B45,B49)</f>
        <v>13</v>
      </c>
      <c r="N22">
        <v>13</v>
      </c>
      <c r="O22" s="215" t="str">
        <f>BA1</f>
        <v>&gt;99</v>
      </c>
      <c r="P22" s="215" t="str">
        <f>BB1</f>
        <v>&gt;81</v>
      </c>
      <c r="Q22" s="215"/>
      <c r="R22" s="215" t="str">
        <f>EI1</f>
        <v>&gt;99</v>
      </c>
      <c r="S22" s="215" t="str">
        <f>EJ1</f>
        <v>&gt;79</v>
      </c>
      <c r="V22" s="17">
        <v>16</v>
      </c>
      <c r="W22" s="248">
        <v>10</v>
      </c>
      <c r="X22" s="23">
        <v>37</v>
      </c>
      <c r="Y22" s="189">
        <v>39</v>
      </c>
      <c r="Z22" s="21">
        <v>47</v>
      </c>
      <c r="AA22" s="248">
        <v>7</v>
      </c>
      <c r="AB22" s="23">
        <v>35</v>
      </c>
      <c r="AC22" s="189">
        <v>18</v>
      </c>
      <c r="AD22" s="21">
        <v>41</v>
      </c>
      <c r="AE22" s="248">
        <v>8</v>
      </c>
      <c r="AF22" s="23">
        <v>36</v>
      </c>
      <c r="AG22" s="189">
        <v>5</v>
      </c>
      <c r="AH22" s="21">
        <v>34</v>
      </c>
      <c r="AI22" s="248">
        <v>3</v>
      </c>
      <c r="AJ22" s="23">
        <v>32</v>
      </c>
      <c r="AL22" s="60">
        <v>25</v>
      </c>
      <c r="AM22" s="59">
        <v>6</v>
      </c>
      <c r="AN22" s="56">
        <v>34</v>
      </c>
      <c r="AO22" s="57">
        <v>23</v>
      </c>
      <c r="AP22" s="59" t="s">
        <v>23</v>
      </c>
      <c r="AQ22" s="56">
        <v>24</v>
      </c>
      <c r="AR22" s="57">
        <v>16</v>
      </c>
      <c r="AS22" s="59" t="s">
        <v>23</v>
      </c>
      <c r="AT22" s="56">
        <v>23</v>
      </c>
      <c r="AV22" s="89">
        <v>35</v>
      </c>
      <c r="AW22" s="59" t="s">
        <v>23</v>
      </c>
      <c r="AX22" s="56">
        <v>21</v>
      </c>
      <c r="AZ22" s="126">
        <v>16</v>
      </c>
      <c r="BA22" s="117">
        <v>2</v>
      </c>
      <c r="BB22" s="118">
        <v>30</v>
      </c>
      <c r="BC22" s="115">
        <v>1</v>
      </c>
      <c r="BD22" s="116">
        <v>28</v>
      </c>
      <c r="BE22" s="117">
        <v>4</v>
      </c>
      <c r="BF22" s="118">
        <v>33</v>
      </c>
      <c r="BG22" s="115">
        <v>57</v>
      </c>
      <c r="BH22" s="116">
        <v>52</v>
      </c>
      <c r="BI22" s="117">
        <v>9</v>
      </c>
      <c r="BJ22" s="118">
        <v>37</v>
      </c>
      <c r="BL22" s="30">
        <v>14</v>
      </c>
      <c r="BM22" s="34">
        <v>62</v>
      </c>
      <c r="BN22" s="31">
        <v>53</v>
      </c>
      <c r="BO22" s="143">
        <v>83</v>
      </c>
      <c r="BP22" s="144">
        <v>59</v>
      </c>
      <c r="BQ22" s="34">
        <v>53</v>
      </c>
      <c r="BR22" s="31">
        <v>51</v>
      </c>
      <c r="BS22" s="143">
        <v>98</v>
      </c>
      <c r="BT22" s="144">
        <v>70</v>
      </c>
      <c r="BU22" s="34">
        <v>93</v>
      </c>
      <c r="BV22" s="31">
        <v>65</v>
      </c>
      <c r="BW22" s="143">
        <v>93</v>
      </c>
      <c r="BX22" s="144">
        <v>65</v>
      </c>
      <c r="BY22" s="34">
        <v>99</v>
      </c>
      <c r="BZ22" s="31">
        <v>74</v>
      </c>
      <c r="CB22" s="89">
        <v>16</v>
      </c>
      <c r="CC22" s="59">
        <v>25</v>
      </c>
      <c r="CD22" s="56">
        <v>43</v>
      </c>
      <c r="CE22" s="90">
        <v>16</v>
      </c>
      <c r="CF22" s="59">
        <v>45</v>
      </c>
      <c r="CG22" s="56">
        <v>49</v>
      </c>
      <c r="CH22" s="150">
        <v>16</v>
      </c>
      <c r="CI22" s="59">
        <v>48</v>
      </c>
      <c r="CJ22" s="56">
        <v>50</v>
      </c>
      <c r="CL22" s="89">
        <v>16</v>
      </c>
      <c r="CM22" s="181">
        <v>4</v>
      </c>
      <c r="CN22" s="58">
        <v>32</v>
      </c>
      <c r="CP22" s="17">
        <v>15</v>
      </c>
      <c r="CQ22" s="28">
        <v>78</v>
      </c>
      <c r="CR22" s="23">
        <v>58</v>
      </c>
      <c r="CS22" s="29">
        <v>99</v>
      </c>
      <c r="CT22" s="21">
        <v>75</v>
      </c>
      <c r="CU22" s="28">
        <v>87</v>
      </c>
      <c r="CV22" s="23">
        <v>61</v>
      </c>
      <c r="CW22" s="29">
        <v>99</v>
      </c>
      <c r="CX22" s="21">
        <v>75</v>
      </c>
      <c r="CY22" s="28">
        <v>98</v>
      </c>
      <c r="CZ22" s="23">
        <v>71</v>
      </c>
      <c r="DA22" s="29">
        <v>99</v>
      </c>
      <c r="DB22" s="21">
        <v>74</v>
      </c>
      <c r="DD22" s="17">
        <v>16</v>
      </c>
      <c r="DE22" s="28">
        <v>6</v>
      </c>
      <c r="DF22" s="23">
        <v>34</v>
      </c>
      <c r="DG22" s="29">
        <v>34</v>
      </c>
      <c r="DH22" s="21">
        <v>46</v>
      </c>
      <c r="DI22" s="28">
        <v>5</v>
      </c>
      <c r="DJ22" s="23">
        <v>33</v>
      </c>
      <c r="DK22" s="29">
        <v>10</v>
      </c>
      <c r="DL22" s="21">
        <v>37</v>
      </c>
      <c r="DM22" s="28">
        <v>4</v>
      </c>
      <c r="DN22" s="23">
        <v>33</v>
      </c>
      <c r="DO22" s="29">
        <v>4</v>
      </c>
      <c r="DP22" s="21">
        <v>32</v>
      </c>
      <c r="DQ22" s="28">
        <v>3</v>
      </c>
      <c r="DR22" s="23">
        <v>30</v>
      </c>
      <c r="DT22" s="60">
        <v>29</v>
      </c>
      <c r="DU22" s="59">
        <v>10</v>
      </c>
      <c r="DV22" s="56">
        <v>37</v>
      </c>
      <c r="DW22" s="57">
        <v>40</v>
      </c>
      <c r="DX22" s="59">
        <v>1</v>
      </c>
      <c r="DY22" s="56">
        <v>27</v>
      </c>
      <c r="DZ22" s="57">
        <v>40</v>
      </c>
      <c r="EA22" s="59">
        <v>9</v>
      </c>
      <c r="EB22" s="56">
        <v>37</v>
      </c>
      <c r="ED22" s="89">
        <v>102</v>
      </c>
      <c r="EE22" s="181">
        <v>1</v>
      </c>
      <c r="EF22" s="58">
        <v>28</v>
      </c>
      <c r="EH22" s="126">
        <v>16</v>
      </c>
      <c r="EI22" s="117">
        <v>1</v>
      </c>
      <c r="EJ22" s="118">
        <v>26</v>
      </c>
      <c r="EK22" s="115" t="s">
        <v>23</v>
      </c>
      <c r="EL22" s="116">
        <v>23</v>
      </c>
      <c r="EM22" s="117">
        <v>2</v>
      </c>
      <c r="EN22" s="118">
        <v>29</v>
      </c>
      <c r="EO22" s="115">
        <v>55</v>
      </c>
      <c r="EP22" s="116">
        <v>51</v>
      </c>
      <c r="EQ22" s="117">
        <v>6</v>
      </c>
      <c r="ER22" s="118">
        <v>34</v>
      </c>
      <c r="ET22" s="30">
        <v>14</v>
      </c>
      <c r="EU22" s="34">
        <v>72</v>
      </c>
      <c r="EV22" s="31">
        <v>56</v>
      </c>
      <c r="EW22" s="143">
        <v>91</v>
      </c>
      <c r="EX22" s="144">
        <v>63</v>
      </c>
      <c r="EY22" s="34">
        <v>61</v>
      </c>
      <c r="EZ22" s="31">
        <v>53</v>
      </c>
      <c r="FA22" s="143">
        <v>98</v>
      </c>
      <c r="FB22" s="144">
        <v>71</v>
      </c>
      <c r="FC22" s="34">
        <v>91</v>
      </c>
      <c r="FD22" s="31">
        <v>63</v>
      </c>
      <c r="FE22" s="143">
        <v>94</v>
      </c>
      <c r="FF22" s="144">
        <v>65</v>
      </c>
      <c r="FG22" s="34">
        <v>99</v>
      </c>
      <c r="FH22" s="31">
        <v>74</v>
      </c>
      <c r="FJ22" s="89">
        <v>16</v>
      </c>
      <c r="FK22" s="59">
        <v>35</v>
      </c>
      <c r="FL22" s="56">
        <v>46</v>
      </c>
      <c r="FM22" s="90">
        <v>16</v>
      </c>
      <c r="FN22" s="59">
        <v>51</v>
      </c>
      <c r="FO22" s="56">
        <v>50</v>
      </c>
      <c r="FP22" s="150">
        <v>16</v>
      </c>
      <c r="FQ22" s="59">
        <v>44</v>
      </c>
      <c r="FR22" s="56">
        <v>49</v>
      </c>
      <c r="FT22" s="89">
        <v>16</v>
      </c>
      <c r="FU22" s="59">
        <v>3</v>
      </c>
      <c r="FV22" s="56">
        <v>31</v>
      </c>
      <c r="FX22" s="17">
        <v>15</v>
      </c>
      <c r="FY22" s="28">
        <v>86</v>
      </c>
      <c r="FZ22" s="23">
        <v>61</v>
      </c>
      <c r="GA22" s="32" t="s">
        <v>122</v>
      </c>
      <c r="GB22" s="33" t="s">
        <v>119</v>
      </c>
      <c r="GC22" s="28">
        <v>91</v>
      </c>
      <c r="GD22" s="23">
        <v>64</v>
      </c>
      <c r="GE22" s="29" t="s">
        <v>32</v>
      </c>
      <c r="GF22" s="21">
        <v>78</v>
      </c>
      <c r="GG22" s="28">
        <v>97</v>
      </c>
      <c r="GH22" s="23">
        <v>69</v>
      </c>
      <c r="GI22" s="29">
        <v>95</v>
      </c>
      <c r="GJ22" s="21">
        <v>67</v>
      </c>
    </row>
    <row r="23" spans="1:192" ht="17">
      <c r="A23" s="1">
        <v>22</v>
      </c>
      <c r="B23" s="290">
        <v>4</v>
      </c>
      <c r="C23" s="291">
        <v>3</v>
      </c>
      <c r="F23" t="s">
        <v>74</v>
      </c>
      <c r="G23" s="287">
        <f>IF(M23=N23,K23,"*"&amp;TEXT(FLOOR(K23,0.1),"0.0"))</f>
        <v>52</v>
      </c>
      <c r="H23" s="287" t="str">
        <f t="shared" si="1"/>
        <v>&gt;99</v>
      </c>
      <c r="I23" s="287">
        <f t="shared" si="2"/>
        <v>78</v>
      </c>
      <c r="K23">
        <f t="shared" si="6"/>
        <v>52</v>
      </c>
      <c r="L23">
        <f>B9+B11+B18+SUM(B25:B29)+SUM(B32:B34)+B36+B41</f>
        <v>52</v>
      </c>
      <c r="M23">
        <f>COUNTA(B9,B11,B18,B25:B29,B32:B34,B36,B41)</f>
        <v>13</v>
      </c>
      <c r="N23">
        <v>13</v>
      </c>
      <c r="O23" s="215" t="str">
        <f>BC1</f>
        <v>&gt;99</v>
      </c>
      <c r="P23" s="215">
        <f>BD1</f>
        <v>78</v>
      </c>
      <c r="Q23" s="215"/>
      <c r="R23" s="215" t="str">
        <f>EK1</f>
        <v>&gt;99</v>
      </c>
      <c r="S23" s="215">
        <f>EL1</f>
        <v>78</v>
      </c>
      <c r="V23" s="17">
        <v>17</v>
      </c>
      <c r="W23" s="248">
        <v>14</v>
      </c>
      <c r="X23" s="23">
        <v>39</v>
      </c>
      <c r="Y23" s="189">
        <v>49</v>
      </c>
      <c r="Z23" s="21">
        <v>50</v>
      </c>
      <c r="AA23" s="248">
        <v>10</v>
      </c>
      <c r="AB23" s="23">
        <v>37</v>
      </c>
      <c r="AC23" s="189">
        <v>24</v>
      </c>
      <c r="AD23" s="21">
        <v>43</v>
      </c>
      <c r="AE23" s="248">
        <v>12</v>
      </c>
      <c r="AF23" s="23">
        <v>38</v>
      </c>
      <c r="AG23" s="189">
        <v>7</v>
      </c>
      <c r="AH23" s="21">
        <v>35</v>
      </c>
      <c r="AI23" s="248">
        <v>5</v>
      </c>
      <c r="AJ23" s="23">
        <v>34</v>
      </c>
      <c r="AL23" s="60">
        <v>26</v>
      </c>
      <c r="AM23" s="59">
        <v>7</v>
      </c>
      <c r="AN23" s="56">
        <v>36</v>
      </c>
      <c r="AO23" s="57">
        <v>24</v>
      </c>
      <c r="AP23" s="59" t="s">
        <v>23</v>
      </c>
      <c r="AQ23" s="56">
        <v>24</v>
      </c>
      <c r="AR23" s="57">
        <v>17</v>
      </c>
      <c r="AS23" s="59" t="s">
        <v>23</v>
      </c>
      <c r="AT23" s="56">
        <v>23</v>
      </c>
      <c r="AV23" s="89">
        <v>36</v>
      </c>
      <c r="AW23" s="59" t="s">
        <v>23</v>
      </c>
      <c r="AX23" s="56">
        <v>21</v>
      </c>
      <c r="AZ23" s="126">
        <v>17</v>
      </c>
      <c r="BA23" s="117">
        <v>3</v>
      </c>
      <c r="BB23" s="118">
        <v>31</v>
      </c>
      <c r="BC23" s="115">
        <v>2</v>
      </c>
      <c r="BD23" s="116">
        <v>29</v>
      </c>
      <c r="BE23" s="117">
        <v>7</v>
      </c>
      <c r="BF23" s="118">
        <v>35</v>
      </c>
      <c r="BG23" s="115">
        <v>66</v>
      </c>
      <c r="BH23" s="116">
        <v>54</v>
      </c>
      <c r="BI23" s="117">
        <v>12</v>
      </c>
      <c r="BJ23" s="118">
        <v>38</v>
      </c>
      <c r="BL23" s="17">
        <v>15</v>
      </c>
      <c r="BM23" s="28">
        <v>69</v>
      </c>
      <c r="BN23" s="23">
        <v>55</v>
      </c>
      <c r="BO23" s="59">
        <v>87</v>
      </c>
      <c r="BP23" s="58">
        <v>61</v>
      </c>
      <c r="BQ23" s="28">
        <v>61</v>
      </c>
      <c r="BR23" s="23">
        <v>53</v>
      </c>
      <c r="BS23" s="59">
        <v>98</v>
      </c>
      <c r="BT23" s="58">
        <v>71</v>
      </c>
      <c r="BU23" s="28">
        <v>95</v>
      </c>
      <c r="BV23" s="23">
        <v>67</v>
      </c>
      <c r="BW23" s="59">
        <v>95</v>
      </c>
      <c r="BX23" s="58">
        <v>66</v>
      </c>
      <c r="BY23" s="28">
        <v>99</v>
      </c>
      <c r="BZ23" s="23">
        <v>75</v>
      </c>
      <c r="CB23" s="89">
        <v>17</v>
      </c>
      <c r="CC23" s="59">
        <v>29</v>
      </c>
      <c r="CD23" s="56">
        <v>44</v>
      </c>
      <c r="CE23" s="90">
        <v>17</v>
      </c>
      <c r="CF23" s="59">
        <v>50</v>
      </c>
      <c r="CG23" s="56">
        <v>50</v>
      </c>
      <c r="CH23" s="150">
        <v>17</v>
      </c>
      <c r="CI23" s="59">
        <v>52</v>
      </c>
      <c r="CJ23" s="56">
        <v>51</v>
      </c>
      <c r="CL23" s="89">
        <v>17</v>
      </c>
      <c r="CM23" s="181">
        <v>4</v>
      </c>
      <c r="CN23" s="58">
        <v>32</v>
      </c>
      <c r="CP23" s="17">
        <v>16</v>
      </c>
      <c r="CQ23" s="28">
        <v>84</v>
      </c>
      <c r="CR23" s="23">
        <v>60</v>
      </c>
      <c r="CS23" s="29" t="s">
        <v>32</v>
      </c>
      <c r="CT23" s="21">
        <v>78</v>
      </c>
      <c r="CU23" s="28">
        <v>91</v>
      </c>
      <c r="CV23" s="23">
        <v>64</v>
      </c>
      <c r="CW23" s="29" t="s">
        <v>32</v>
      </c>
      <c r="CX23" s="21">
        <v>76</v>
      </c>
      <c r="CY23" s="28">
        <v>99</v>
      </c>
      <c r="CZ23" s="23">
        <v>74</v>
      </c>
      <c r="DA23" s="29">
        <v>99</v>
      </c>
      <c r="DB23" s="21">
        <v>75</v>
      </c>
      <c r="DD23" s="17">
        <v>17</v>
      </c>
      <c r="DE23" s="28">
        <v>9</v>
      </c>
      <c r="DF23" s="23">
        <v>37</v>
      </c>
      <c r="DG23" s="29">
        <v>42</v>
      </c>
      <c r="DH23" s="21">
        <v>48</v>
      </c>
      <c r="DI23" s="28">
        <v>8</v>
      </c>
      <c r="DJ23" s="23">
        <v>36</v>
      </c>
      <c r="DK23" s="29">
        <v>15</v>
      </c>
      <c r="DL23" s="21">
        <v>39</v>
      </c>
      <c r="DM23" s="28">
        <v>7</v>
      </c>
      <c r="DN23" s="23">
        <v>35</v>
      </c>
      <c r="DO23" s="29">
        <v>6</v>
      </c>
      <c r="DP23" s="21">
        <v>34</v>
      </c>
      <c r="DQ23" s="28">
        <v>4</v>
      </c>
      <c r="DR23" s="23">
        <v>33</v>
      </c>
      <c r="DT23" s="60">
        <v>30</v>
      </c>
      <c r="DU23" s="59">
        <v>12</v>
      </c>
      <c r="DV23" s="56">
        <v>38</v>
      </c>
      <c r="DW23" s="57">
        <v>41</v>
      </c>
      <c r="DX23" s="59">
        <v>1</v>
      </c>
      <c r="DY23" s="56">
        <v>27</v>
      </c>
      <c r="DZ23" s="57">
        <v>41</v>
      </c>
      <c r="EA23" s="59">
        <v>11</v>
      </c>
      <c r="EB23" s="56">
        <v>38</v>
      </c>
      <c r="ED23" s="89">
        <v>103</v>
      </c>
      <c r="EE23" s="181">
        <v>1</v>
      </c>
      <c r="EF23" s="58">
        <v>28</v>
      </c>
      <c r="EH23" s="126">
        <v>17</v>
      </c>
      <c r="EI23" s="117">
        <v>1</v>
      </c>
      <c r="EJ23" s="118">
        <v>28</v>
      </c>
      <c r="EK23" s="115" t="s">
        <v>23</v>
      </c>
      <c r="EL23" s="116">
        <v>23</v>
      </c>
      <c r="EM23" s="117">
        <v>3</v>
      </c>
      <c r="EN23" s="118">
        <v>31</v>
      </c>
      <c r="EO23" s="115">
        <v>64</v>
      </c>
      <c r="EP23" s="116">
        <v>54</v>
      </c>
      <c r="EQ23" s="117">
        <v>8</v>
      </c>
      <c r="ER23" s="118">
        <v>36</v>
      </c>
      <c r="ET23" s="17">
        <v>15</v>
      </c>
      <c r="EU23" s="28">
        <v>79</v>
      </c>
      <c r="EV23" s="23">
        <v>58</v>
      </c>
      <c r="EW23" s="59">
        <v>93</v>
      </c>
      <c r="EX23" s="58">
        <v>65</v>
      </c>
      <c r="EY23" s="28">
        <v>67</v>
      </c>
      <c r="EZ23" s="23">
        <v>54</v>
      </c>
      <c r="FA23" s="59">
        <v>99</v>
      </c>
      <c r="FB23" s="58">
        <v>73</v>
      </c>
      <c r="FC23" s="28">
        <v>93</v>
      </c>
      <c r="FD23" s="23">
        <v>65</v>
      </c>
      <c r="FE23" s="59">
        <v>96</v>
      </c>
      <c r="FF23" s="58">
        <v>67</v>
      </c>
      <c r="FG23" s="28" t="s">
        <v>32</v>
      </c>
      <c r="FH23" s="23">
        <v>77</v>
      </c>
      <c r="FJ23" s="89">
        <v>17</v>
      </c>
      <c r="FK23" s="59">
        <v>40</v>
      </c>
      <c r="FL23" s="56">
        <v>48</v>
      </c>
      <c r="FM23" s="90">
        <v>17</v>
      </c>
      <c r="FN23" s="59">
        <v>55</v>
      </c>
      <c r="FO23" s="56">
        <v>51</v>
      </c>
      <c r="FP23" s="150">
        <v>17</v>
      </c>
      <c r="FQ23" s="59">
        <v>48</v>
      </c>
      <c r="FR23" s="56">
        <v>49</v>
      </c>
      <c r="FT23" s="89">
        <v>17</v>
      </c>
      <c r="FU23" s="59">
        <v>4</v>
      </c>
      <c r="FV23" s="56">
        <v>32</v>
      </c>
      <c r="FX23" s="17">
        <v>16</v>
      </c>
      <c r="FY23" s="28">
        <v>89</v>
      </c>
      <c r="FZ23" s="23">
        <v>62</v>
      </c>
      <c r="GA23" s="32" t="s">
        <v>122</v>
      </c>
      <c r="GB23" s="33" t="s">
        <v>119</v>
      </c>
      <c r="GC23" s="28">
        <v>94</v>
      </c>
      <c r="GD23" s="23">
        <v>65</v>
      </c>
      <c r="GE23" s="29" t="s">
        <v>32</v>
      </c>
      <c r="GF23" s="21">
        <v>78</v>
      </c>
      <c r="GG23" s="28">
        <v>98</v>
      </c>
      <c r="GH23" s="23">
        <v>70</v>
      </c>
      <c r="GI23" s="29">
        <v>97</v>
      </c>
      <c r="GJ23" s="21">
        <v>69</v>
      </c>
    </row>
    <row r="24" spans="1:192" ht="17">
      <c r="A24" s="1">
        <v>23</v>
      </c>
      <c r="B24" s="290">
        <v>4</v>
      </c>
      <c r="C24" s="291">
        <v>3</v>
      </c>
      <c r="F24" t="s">
        <v>75</v>
      </c>
      <c r="G24" s="287">
        <f>IF(M24=N24,K24,"*"&amp;TEXT(FLOOR(K24,0.1),"0.0"))</f>
        <v>32</v>
      </c>
      <c r="H24" s="287">
        <f t="shared" si="1"/>
        <v>98</v>
      </c>
      <c r="I24" s="287">
        <f t="shared" si="2"/>
        <v>70</v>
      </c>
      <c r="K24">
        <f t="shared" si="6"/>
        <v>32</v>
      </c>
      <c r="L24">
        <f>SUM(B6,B30,B31,B37,B38,B39,B46,B57)</f>
        <v>32</v>
      </c>
      <c r="M24">
        <f>COUNTA(B6,B30,B31,B37,B38,B39,B46,B57)</f>
        <v>8</v>
      </c>
      <c r="N24">
        <v>8</v>
      </c>
      <c r="O24" s="215">
        <f>BE1</f>
        <v>98</v>
      </c>
      <c r="P24" s="215">
        <f>BF1</f>
        <v>72</v>
      </c>
      <c r="Q24" s="215"/>
      <c r="R24" s="215">
        <f>EM1</f>
        <v>98</v>
      </c>
      <c r="S24" s="215">
        <f>EN1</f>
        <v>70</v>
      </c>
      <c r="V24" s="17">
        <v>18</v>
      </c>
      <c r="W24" s="248">
        <v>19</v>
      </c>
      <c r="X24" s="23">
        <v>41</v>
      </c>
      <c r="Y24" s="189">
        <v>58</v>
      </c>
      <c r="Z24" s="21">
        <v>52</v>
      </c>
      <c r="AA24" s="248">
        <v>12</v>
      </c>
      <c r="AB24" s="23">
        <v>38</v>
      </c>
      <c r="AC24" s="189">
        <v>31</v>
      </c>
      <c r="AD24" s="21">
        <v>45</v>
      </c>
      <c r="AE24" s="248">
        <v>17</v>
      </c>
      <c r="AF24" s="23">
        <v>40</v>
      </c>
      <c r="AG24" s="189">
        <v>10</v>
      </c>
      <c r="AH24" s="21">
        <v>37</v>
      </c>
      <c r="AI24" s="248">
        <v>8</v>
      </c>
      <c r="AJ24" s="23">
        <v>36</v>
      </c>
      <c r="AL24" s="60">
        <v>27</v>
      </c>
      <c r="AM24" s="59">
        <v>9</v>
      </c>
      <c r="AN24" s="56">
        <v>37</v>
      </c>
      <c r="AO24" s="57">
        <v>25</v>
      </c>
      <c r="AP24" s="59" t="s">
        <v>23</v>
      </c>
      <c r="AQ24" s="56">
        <v>24</v>
      </c>
      <c r="AR24" s="57">
        <v>18</v>
      </c>
      <c r="AS24" s="59" t="s">
        <v>23</v>
      </c>
      <c r="AT24" s="56">
        <v>24</v>
      </c>
      <c r="AV24" s="89">
        <v>37</v>
      </c>
      <c r="AW24" s="59" t="s">
        <v>23</v>
      </c>
      <c r="AX24" s="56">
        <v>21</v>
      </c>
      <c r="AZ24" s="126">
        <v>18</v>
      </c>
      <c r="BA24" s="117">
        <v>3</v>
      </c>
      <c r="BB24" s="118">
        <v>32</v>
      </c>
      <c r="BC24" s="115">
        <v>2</v>
      </c>
      <c r="BD24" s="116">
        <v>30</v>
      </c>
      <c r="BE24" s="117">
        <v>10</v>
      </c>
      <c r="BF24" s="118">
        <v>37</v>
      </c>
      <c r="BG24" s="115">
        <v>73</v>
      </c>
      <c r="BH24" s="116">
        <v>56</v>
      </c>
      <c r="BI24" s="117">
        <v>16</v>
      </c>
      <c r="BJ24" s="118">
        <v>40</v>
      </c>
      <c r="BL24" s="17">
        <v>16</v>
      </c>
      <c r="BM24" s="28">
        <v>76</v>
      </c>
      <c r="BN24" s="23">
        <v>57</v>
      </c>
      <c r="BO24" s="59">
        <v>90</v>
      </c>
      <c r="BP24" s="58">
        <v>63</v>
      </c>
      <c r="BQ24" s="28">
        <v>67</v>
      </c>
      <c r="BR24" s="23">
        <v>55</v>
      </c>
      <c r="BS24" s="59">
        <v>99</v>
      </c>
      <c r="BT24" s="58">
        <v>72</v>
      </c>
      <c r="BU24" s="28">
        <v>97</v>
      </c>
      <c r="BV24" s="23">
        <v>69</v>
      </c>
      <c r="BW24" s="59">
        <v>97</v>
      </c>
      <c r="BX24" s="58">
        <v>69</v>
      </c>
      <c r="BY24" s="28" t="s">
        <v>32</v>
      </c>
      <c r="BZ24" s="23">
        <v>77</v>
      </c>
      <c r="CB24" s="89">
        <v>18</v>
      </c>
      <c r="CC24" s="59">
        <v>34</v>
      </c>
      <c r="CD24" s="56">
        <v>46</v>
      </c>
      <c r="CE24" s="90">
        <v>18</v>
      </c>
      <c r="CF24" s="59">
        <v>54</v>
      </c>
      <c r="CG24" s="56">
        <v>51</v>
      </c>
      <c r="CH24" s="150">
        <v>18</v>
      </c>
      <c r="CI24" s="59">
        <v>56</v>
      </c>
      <c r="CJ24" s="56">
        <v>52</v>
      </c>
      <c r="CL24" s="89">
        <v>18</v>
      </c>
      <c r="CM24" s="181">
        <v>4</v>
      </c>
      <c r="CN24" s="58">
        <v>33</v>
      </c>
      <c r="CP24" s="17">
        <v>17</v>
      </c>
      <c r="CQ24" s="28">
        <v>89</v>
      </c>
      <c r="CR24" s="23">
        <v>62</v>
      </c>
      <c r="CS24" s="70"/>
      <c r="CT24" s="71"/>
      <c r="CU24" s="28">
        <v>94</v>
      </c>
      <c r="CV24" s="23">
        <v>66</v>
      </c>
      <c r="CW24" s="29" t="s">
        <v>32</v>
      </c>
      <c r="CX24" s="21">
        <v>77</v>
      </c>
      <c r="CY24" s="28">
        <v>99</v>
      </c>
      <c r="CZ24" s="23">
        <v>75</v>
      </c>
      <c r="DA24" s="29" t="s">
        <v>32</v>
      </c>
      <c r="DB24" s="21">
        <v>77</v>
      </c>
      <c r="DD24" s="17">
        <v>18</v>
      </c>
      <c r="DE24" s="28">
        <v>13</v>
      </c>
      <c r="DF24" s="23">
        <v>39</v>
      </c>
      <c r="DG24" s="29">
        <v>53</v>
      </c>
      <c r="DH24" s="21">
        <v>51</v>
      </c>
      <c r="DI24" s="28">
        <v>11</v>
      </c>
      <c r="DJ24" s="23">
        <v>38</v>
      </c>
      <c r="DK24" s="29">
        <v>20</v>
      </c>
      <c r="DL24" s="21">
        <v>42</v>
      </c>
      <c r="DM24" s="28">
        <v>10</v>
      </c>
      <c r="DN24" s="23">
        <v>37</v>
      </c>
      <c r="DO24" s="29">
        <v>8</v>
      </c>
      <c r="DP24" s="21">
        <v>36</v>
      </c>
      <c r="DQ24" s="28">
        <v>5</v>
      </c>
      <c r="DR24" s="23">
        <v>34</v>
      </c>
      <c r="DT24" s="60">
        <v>31</v>
      </c>
      <c r="DU24" s="59">
        <v>14</v>
      </c>
      <c r="DV24" s="56">
        <v>39</v>
      </c>
      <c r="DW24" s="57">
        <v>42</v>
      </c>
      <c r="DX24" s="59">
        <v>1</v>
      </c>
      <c r="DY24" s="56">
        <v>28</v>
      </c>
      <c r="DZ24" s="57">
        <v>42</v>
      </c>
      <c r="EA24" s="59">
        <v>13</v>
      </c>
      <c r="EB24" s="56">
        <v>39</v>
      </c>
      <c r="ED24" s="89">
        <v>104</v>
      </c>
      <c r="EE24" s="181">
        <v>1</v>
      </c>
      <c r="EF24" s="58">
        <v>28</v>
      </c>
      <c r="EH24" s="126">
        <v>18</v>
      </c>
      <c r="EI24" s="117">
        <v>2</v>
      </c>
      <c r="EJ24" s="118">
        <v>29</v>
      </c>
      <c r="EK24" s="115" t="s">
        <v>23</v>
      </c>
      <c r="EL24" s="116">
        <v>24</v>
      </c>
      <c r="EM24" s="117">
        <v>5</v>
      </c>
      <c r="EN24" s="118">
        <v>34</v>
      </c>
      <c r="EO24" s="115">
        <v>73</v>
      </c>
      <c r="EP24" s="116">
        <v>56</v>
      </c>
      <c r="EQ24" s="117">
        <v>10</v>
      </c>
      <c r="ER24" s="118">
        <v>37</v>
      </c>
      <c r="ET24" s="17">
        <v>16</v>
      </c>
      <c r="EU24" s="28">
        <v>84</v>
      </c>
      <c r="EV24" s="23">
        <v>60</v>
      </c>
      <c r="EW24" s="59">
        <v>95</v>
      </c>
      <c r="EX24" s="58">
        <v>67</v>
      </c>
      <c r="EY24" s="28">
        <v>72</v>
      </c>
      <c r="EZ24" s="23">
        <v>56</v>
      </c>
      <c r="FA24" s="59">
        <v>99</v>
      </c>
      <c r="FB24" s="58">
        <v>74</v>
      </c>
      <c r="FC24" s="28">
        <v>94</v>
      </c>
      <c r="FD24" s="23">
        <v>66</v>
      </c>
      <c r="FE24" s="59">
        <v>97</v>
      </c>
      <c r="FF24" s="58">
        <v>69</v>
      </c>
      <c r="FG24" s="28" t="s">
        <v>32</v>
      </c>
      <c r="FH24" s="23">
        <v>81</v>
      </c>
      <c r="FJ24" s="89">
        <v>18</v>
      </c>
      <c r="FK24" s="59">
        <v>47</v>
      </c>
      <c r="FL24" s="56">
        <v>49</v>
      </c>
      <c r="FM24" s="90">
        <v>18</v>
      </c>
      <c r="FN24" s="59">
        <v>60</v>
      </c>
      <c r="FO24" s="56">
        <v>52</v>
      </c>
      <c r="FP24" s="150">
        <v>18</v>
      </c>
      <c r="FQ24" s="59">
        <v>52</v>
      </c>
      <c r="FR24" s="56">
        <v>50</v>
      </c>
      <c r="FT24" s="89">
        <v>18</v>
      </c>
      <c r="FU24" s="59">
        <v>4</v>
      </c>
      <c r="FV24" s="56">
        <v>33</v>
      </c>
      <c r="FX24" s="17">
        <v>17</v>
      </c>
      <c r="FY24" s="28">
        <v>92</v>
      </c>
      <c r="FZ24" s="23">
        <v>64</v>
      </c>
      <c r="GA24" s="70"/>
      <c r="GB24" s="71"/>
      <c r="GC24" s="28">
        <v>95</v>
      </c>
      <c r="GD24" s="23">
        <v>67</v>
      </c>
      <c r="GE24" s="29" t="s">
        <v>32</v>
      </c>
      <c r="GF24" s="21">
        <v>79</v>
      </c>
      <c r="GG24" s="28">
        <v>99</v>
      </c>
      <c r="GH24" s="23">
        <v>72</v>
      </c>
      <c r="GI24" s="29">
        <v>98</v>
      </c>
      <c r="GJ24" s="21">
        <v>70</v>
      </c>
    </row>
    <row r="25" spans="1:192" ht="18" thickBot="1">
      <c r="A25" s="1">
        <v>24</v>
      </c>
      <c r="B25" s="290">
        <v>4</v>
      </c>
      <c r="C25" s="291">
        <v>3</v>
      </c>
      <c r="F25" t="s">
        <v>76</v>
      </c>
      <c r="G25" s="287">
        <f>IF(M25=N25,K25,"*"&amp;TEXT(FLOOR(K25,0.1),"0.0"))</f>
        <v>20</v>
      </c>
      <c r="H25" s="287">
        <f t="shared" si="1"/>
        <v>92</v>
      </c>
      <c r="I25" s="287">
        <f t="shared" si="2"/>
        <v>64</v>
      </c>
      <c r="K25">
        <f t="shared" si="6"/>
        <v>20</v>
      </c>
      <c r="L25">
        <f>SUM(B19,B21,B22,B23,B24)</f>
        <v>20</v>
      </c>
      <c r="M25">
        <f>COUNTA(B19,B21,B22,B23,B24)</f>
        <v>5</v>
      </c>
      <c r="N25">
        <v>5</v>
      </c>
      <c r="O25" s="215">
        <f>BG1</f>
        <v>92</v>
      </c>
      <c r="P25" s="215">
        <f>BH1</f>
        <v>64</v>
      </c>
      <c r="Q25" s="215"/>
      <c r="R25" s="215">
        <f>EO1</f>
        <v>92</v>
      </c>
      <c r="S25" s="215">
        <f>EP1</f>
        <v>64</v>
      </c>
      <c r="V25" s="30">
        <v>19</v>
      </c>
      <c r="W25" s="34">
        <v>25</v>
      </c>
      <c r="X25" s="31">
        <v>43</v>
      </c>
      <c r="Y25" s="32">
        <v>66</v>
      </c>
      <c r="Z25" s="33">
        <v>54</v>
      </c>
      <c r="AA25" s="34">
        <v>14</v>
      </c>
      <c r="AB25" s="31">
        <v>39</v>
      </c>
      <c r="AC25" s="32">
        <v>40</v>
      </c>
      <c r="AD25" s="33">
        <v>47</v>
      </c>
      <c r="AE25" s="34">
        <v>22</v>
      </c>
      <c r="AF25" s="31">
        <v>42</v>
      </c>
      <c r="AG25" s="32">
        <v>14</v>
      </c>
      <c r="AH25" s="33">
        <v>39</v>
      </c>
      <c r="AI25" s="34">
        <v>11</v>
      </c>
      <c r="AJ25" s="31">
        <v>37</v>
      </c>
      <c r="AL25" s="60">
        <v>28</v>
      </c>
      <c r="AM25" s="59">
        <v>11</v>
      </c>
      <c r="AN25" s="56">
        <v>38</v>
      </c>
      <c r="AO25" s="57">
        <v>26</v>
      </c>
      <c r="AP25" s="59" t="s">
        <v>23</v>
      </c>
      <c r="AQ25" s="56">
        <v>24</v>
      </c>
      <c r="AR25" s="64">
        <v>19</v>
      </c>
      <c r="AS25" s="66" t="s">
        <v>23</v>
      </c>
      <c r="AT25" s="63">
        <v>24</v>
      </c>
      <c r="AV25" s="89">
        <v>38</v>
      </c>
      <c r="AW25" s="59" t="s">
        <v>23</v>
      </c>
      <c r="AX25" s="56">
        <v>21</v>
      </c>
      <c r="AZ25" s="127">
        <v>19</v>
      </c>
      <c r="BA25" s="119">
        <v>4</v>
      </c>
      <c r="BB25" s="120">
        <v>33</v>
      </c>
      <c r="BC25" s="128">
        <v>2</v>
      </c>
      <c r="BD25" s="125">
        <v>30</v>
      </c>
      <c r="BE25" s="119">
        <v>13</v>
      </c>
      <c r="BF25" s="120">
        <v>39</v>
      </c>
      <c r="BG25" s="128">
        <v>81</v>
      </c>
      <c r="BH25" s="125">
        <v>59</v>
      </c>
      <c r="BI25" s="119">
        <v>22</v>
      </c>
      <c r="BJ25" s="120">
        <v>42</v>
      </c>
      <c r="BL25" s="17">
        <v>17</v>
      </c>
      <c r="BM25" s="28">
        <v>81</v>
      </c>
      <c r="BN25" s="23">
        <v>59</v>
      </c>
      <c r="BO25" s="59">
        <v>93</v>
      </c>
      <c r="BP25" s="58">
        <v>64</v>
      </c>
      <c r="BQ25" s="28">
        <v>72</v>
      </c>
      <c r="BR25" s="23">
        <v>56</v>
      </c>
      <c r="BS25" s="59">
        <v>99</v>
      </c>
      <c r="BT25" s="58">
        <v>73</v>
      </c>
      <c r="BU25" s="28">
        <v>98</v>
      </c>
      <c r="BV25" s="23">
        <v>71</v>
      </c>
      <c r="BW25" s="59">
        <v>98</v>
      </c>
      <c r="BX25" s="58">
        <v>71</v>
      </c>
      <c r="BY25" s="28" t="s">
        <v>32</v>
      </c>
      <c r="BZ25" s="23">
        <v>78</v>
      </c>
      <c r="CB25" s="89">
        <v>19</v>
      </c>
      <c r="CC25" s="59">
        <v>38</v>
      </c>
      <c r="CD25" s="56">
        <v>47</v>
      </c>
      <c r="CE25" s="149">
        <v>19</v>
      </c>
      <c r="CF25" s="66">
        <v>58</v>
      </c>
      <c r="CG25" s="63">
        <v>52</v>
      </c>
      <c r="CH25" s="153">
        <v>19</v>
      </c>
      <c r="CI25" s="66">
        <v>60</v>
      </c>
      <c r="CJ25" s="63">
        <v>53</v>
      </c>
      <c r="CL25" s="89">
        <v>19</v>
      </c>
      <c r="CM25" s="181">
        <v>5</v>
      </c>
      <c r="CN25" s="58">
        <v>34</v>
      </c>
      <c r="CP25" s="17">
        <v>18</v>
      </c>
      <c r="CQ25" s="28">
        <v>92</v>
      </c>
      <c r="CR25" s="23">
        <v>64</v>
      </c>
      <c r="CS25" s="70"/>
      <c r="CT25" s="71"/>
      <c r="CU25" s="28">
        <v>96</v>
      </c>
      <c r="CV25" s="23">
        <v>67</v>
      </c>
      <c r="CW25" s="29" t="s">
        <v>32</v>
      </c>
      <c r="CX25" s="21">
        <v>78</v>
      </c>
      <c r="CY25" s="28" t="s">
        <v>32</v>
      </c>
      <c r="CZ25" s="23">
        <v>76</v>
      </c>
      <c r="DA25" s="29" t="s">
        <v>32</v>
      </c>
      <c r="DB25" s="21">
        <v>81</v>
      </c>
      <c r="DD25" s="30">
        <v>19</v>
      </c>
      <c r="DE25" s="34">
        <v>18</v>
      </c>
      <c r="DF25" s="31">
        <v>41</v>
      </c>
      <c r="DG25" s="32">
        <v>61</v>
      </c>
      <c r="DH25" s="33">
        <v>53</v>
      </c>
      <c r="DI25" s="34">
        <v>15</v>
      </c>
      <c r="DJ25" s="31">
        <v>40</v>
      </c>
      <c r="DK25" s="32">
        <v>27</v>
      </c>
      <c r="DL25" s="33">
        <v>44</v>
      </c>
      <c r="DM25" s="34">
        <v>13</v>
      </c>
      <c r="DN25" s="31">
        <v>39</v>
      </c>
      <c r="DO25" s="32">
        <v>11</v>
      </c>
      <c r="DP25" s="33">
        <v>38</v>
      </c>
      <c r="DQ25" s="34">
        <v>7</v>
      </c>
      <c r="DR25" s="31">
        <v>35</v>
      </c>
      <c r="DT25" s="62">
        <v>32</v>
      </c>
      <c r="DU25" s="66">
        <v>16</v>
      </c>
      <c r="DV25" s="63">
        <v>40</v>
      </c>
      <c r="DW25" s="57">
        <v>43</v>
      </c>
      <c r="DX25" s="59">
        <v>2</v>
      </c>
      <c r="DY25" s="56">
        <v>29</v>
      </c>
      <c r="DZ25" s="57">
        <v>43</v>
      </c>
      <c r="EA25" s="59">
        <v>14</v>
      </c>
      <c r="EB25" s="56">
        <v>39</v>
      </c>
      <c r="ED25" s="89">
        <v>105</v>
      </c>
      <c r="EE25" s="181">
        <v>2</v>
      </c>
      <c r="EF25" s="58">
        <v>28</v>
      </c>
      <c r="EH25" s="127">
        <v>19</v>
      </c>
      <c r="EI25" s="119">
        <v>3</v>
      </c>
      <c r="EJ25" s="120">
        <v>31</v>
      </c>
      <c r="EK25" s="128">
        <v>1</v>
      </c>
      <c r="EL25" s="125">
        <v>24</v>
      </c>
      <c r="EM25" s="119">
        <v>8</v>
      </c>
      <c r="EN25" s="120">
        <v>36</v>
      </c>
      <c r="EO25" s="128">
        <v>80</v>
      </c>
      <c r="EP25" s="125">
        <v>58</v>
      </c>
      <c r="EQ25" s="119">
        <v>12</v>
      </c>
      <c r="ER25" s="120">
        <v>38</v>
      </c>
      <c r="ET25" s="17">
        <v>17</v>
      </c>
      <c r="EU25" s="28">
        <v>88</v>
      </c>
      <c r="EV25" s="23">
        <v>62</v>
      </c>
      <c r="EW25" s="59">
        <v>97</v>
      </c>
      <c r="EX25" s="58">
        <v>68</v>
      </c>
      <c r="EY25" s="28">
        <v>76</v>
      </c>
      <c r="EZ25" s="23">
        <v>57</v>
      </c>
      <c r="FA25" s="59">
        <v>99</v>
      </c>
      <c r="FB25" s="58">
        <v>75</v>
      </c>
      <c r="FC25" s="28">
        <v>96</v>
      </c>
      <c r="FD25" s="23">
        <v>67</v>
      </c>
      <c r="FE25" s="59">
        <v>98</v>
      </c>
      <c r="FF25" s="58">
        <v>70</v>
      </c>
      <c r="FG25" s="28" t="s">
        <v>122</v>
      </c>
      <c r="FH25" s="23" t="s">
        <v>118</v>
      </c>
      <c r="FJ25" s="151">
        <v>19</v>
      </c>
      <c r="FK25" s="66">
        <v>52</v>
      </c>
      <c r="FL25" s="63">
        <v>51</v>
      </c>
      <c r="FM25" s="149">
        <v>19</v>
      </c>
      <c r="FN25" s="66">
        <v>64</v>
      </c>
      <c r="FO25" s="63">
        <v>54</v>
      </c>
      <c r="FP25" s="153">
        <v>19</v>
      </c>
      <c r="FQ25" s="66">
        <v>56</v>
      </c>
      <c r="FR25" s="63">
        <v>51</v>
      </c>
      <c r="FT25" s="91">
        <v>19</v>
      </c>
      <c r="FU25" s="94">
        <v>5</v>
      </c>
      <c r="FV25" s="92">
        <v>33</v>
      </c>
      <c r="FX25" s="17">
        <v>18</v>
      </c>
      <c r="FY25" s="28">
        <v>95</v>
      </c>
      <c r="FZ25" s="23">
        <v>66</v>
      </c>
      <c r="GA25" s="70"/>
      <c r="GB25" s="71"/>
      <c r="GC25" s="28">
        <v>97</v>
      </c>
      <c r="GD25" s="23">
        <v>69</v>
      </c>
      <c r="GE25" s="29" t="s">
        <v>32</v>
      </c>
      <c r="GF25" s="21">
        <v>80</v>
      </c>
      <c r="GG25" s="28">
        <v>99</v>
      </c>
      <c r="GH25" s="23">
        <v>76</v>
      </c>
      <c r="GI25" s="29">
        <v>98</v>
      </c>
      <c r="GJ25" s="21">
        <v>71</v>
      </c>
    </row>
    <row r="26" spans="1:192" ht="18" thickBot="1">
      <c r="A26" s="1">
        <v>25</v>
      </c>
      <c r="B26" s="292">
        <v>4</v>
      </c>
      <c r="C26" s="293">
        <v>3</v>
      </c>
      <c r="F26" t="s">
        <v>77</v>
      </c>
      <c r="G26" s="287">
        <f>IF(M26=N26,K26,"*"&amp;TEXT(FLOOR(K26,0.1),"0.0"))</f>
        <v>28</v>
      </c>
      <c r="H26" s="287">
        <f t="shared" si="1"/>
        <v>90</v>
      </c>
      <c r="I26" s="287">
        <f t="shared" si="2"/>
        <v>63</v>
      </c>
      <c r="K26">
        <f t="shared" si="6"/>
        <v>28</v>
      </c>
      <c r="L26">
        <f>SUM(B50:B56)</f>
        <v>28</v>
      </c>
      <c r="M26">
        <f>COUNTA(B50:B56)</f>
        <v>7</v>
      </c>
      <c r="N26">
        <v>7</v>
      </c>
      <c r="O26" s="215">
        <f>BI1</f>
        <v>93</v>
      </c>
      <c r="P26" s="215">
        <f>BJ1</f>
        <v>65</v>
      </c>
      <c r="Q26" s="215"/>
      <c r="R26" s="215">
        <f>EQ1</f>
        <v>90</v>
      </c>
      <c r="S26" s="215">
        <f>ER1</f>
        <v>63</v>
      </c>
      <c r="V26" s="17">
        <v>20</v>
      </c>
      <c r="W26" s="248">
        <v>34</v>
      </c>
      <c r="X26" s="23">
        <v>46</v>
      </c>
      <c r="Y26" s="189">
        <v>72</v>
      </c>
      <c r="Z26" s="21">
        <v>56</v>
      </c>
      <c r="AA26" s="248">
        <v>19</v>
      </c>
      <c r="AB26" s="23">
        <v>41</v>
      </c>
      <c r="AC26" s="189">
        <v>50</v>
      </c>
      <c r="AD26" s="21">
        <v>50</v>
      </c>
      <c r="AE26" s="248">
        <v>26</v>
      </c>
      <c r="AF26" s="23">
        <v>44</v>
      </c>
      <c r="AG26" s="189">
        <v>19</v>
      </c>
      <c r="AH26" s="21">
        <v>41</v>
      </c>
      <c r="AI26" s="248">
        <v>13</v>
      </c>
      <c r="AJ26" s="23">
        <v>39</v>
      </c>
      <c r="AL26" s="62">
        <v>29</v>
      </c>
      <c r="AM26" s="66">
        <v>13</v>
      </c>
      <c r="AN26" s="63">
        <v>39</v>
      </c>
      <c r="AO26" s="64">
        <v>27</v>
      </c>
      <c r="AP26" s="66">
        <v>1</v>
      </c>
      <c r="AQ26" s="63">
        <v>25</v>
      </c>
      <c r="AR26" s="57">
        <v>20</v>
      </c>
      <c r="AS26" s="59">
        <v>1</v>
      </c>
      <c r="AT26" s="56">
        <v>24</v>
      </c>
      <c r="AV26" s="91">
        <v>39</v>
      </c>
      <c r="AW26" s="94" t="s">
        <v>23</v>
      </c>
      <c r="AX26" s="92">
        <v>21</v>
      </c>
      <c r="AZ26" s="126">
        <v>20</v>
      </c>
      <c r="BA26" s="117">
        <v>6</v>
      </c>
      <c r="BB26" s="118">
        <v>34</v>
      </c>
      <c r="BC26" s="115">
        <v>3</v>
      </c>
      <c r="BD26" s="116">
        <v>31</v>
      </c>
      <c r="BE26" s="117">
        <v>18</v>
      </c>
      <c r="BF26" s="118">
        <v>41</v>
      </c>
      <c r="BG26" s="115">
        <v>92</v>
      </c>
      <c r="BH26" s="116">
        <v>64</v>
      </c>
      <c r="BI26" s="117">
        <v>29</v>
      </c>
      <c r="BJ26" s="118">
        <v>44</v>
      </c>
      <c r="BL26" s="17">
        <v>18</v>
      </c>
      <c r="BM26" s="28">
        <v>86</v>
      </c>
      <c r="BN26" s="23">
        <v>61</v>
      </c>
      <c r="BO26" s="59">
        <v>94</v>
      </c>
      <c r="BP26" s="58">
        <v>66</v>
      </c>
      <c r="BQ26" s="28">
        <v>77</v>
      </c>
      <c r="BR26" s="23">
        <v>57</v>
      </c>
      <c r="BS26" s="59">
        <v>99</v>
      </c>
      <c r="BT26" s="58">
        <v>74</v>
      </c>
      <c r="BU26" s="28">
        <v>99</v>
      </c>
      <c r="BV26" s="23">
        <v>73</v>
      </c>
      <c r="BW26" s="59">
        <v>99</v>
      </c>
      <c r="BX26" s="58">
        <v>74</v>
      </c>
      <c r="BY26" s="28" t="s">
        <v>32</v>
      </c>
      <c r="BZ26" s="23">
        <v>78</v>
      </c>
      <c r="CB26" s="151">
        <v>20</v>
      </c>
      <c r="CC26" s="66">
        <v>43</v>
      </c>
      <c r="CD26" s="63">
        <v>48</v>
      </c>
      <c r="CE26" s="90">
        <v>20</v>
      </c>
      <c r="CF26" s="59">
        <v>62</v>
      </c>
      <c r="CG26" s="56">
        <v>53</v>
      </c>
      <c r="CH26" s="150">
        <v>20</v>
      </c>
      <c r="CI26" s="59">
        <v>64</v>
      </c>
      <c r="CJ26" s="56">
        <v>54</v>
      </c>
      <c r="CL26" s="91">
        <v>20</v>
      </c>
      <c r="CM26" s="94">
        <v>6</v>
      </c>
      <c r="CN26" s="96">
        <v>35</v>
      </c>
      <c r="CP26" s="30">
        <v>19</v>
      </c>
      <c r="CQ26" s="34">
        <v>95</v>
      </c>
      <c r="CR26" s="31">
        <v>66</v>
      </c>
      <c r="CS26" s="121"/>
      <c r="CT26" s="123"/>
      <c r="CU26" s="34">
        <v>97</v>
      </c>
      <c r="CV26" s="31">
        <v>69</v>
      </c>
      <c r="CW26" s="32" t="s">
        <v>32</v>
      </c>
      <c r="CX26" s="33">
        <v>78</v>
      </c>
      <c r="CY26" s="34" t="s">
        <v>32</v>
      </c>
      <c r="CZ26" s="31">
        <v>79</v>
      </c>
      <c r="DA26" s="32" t="s">
        <v>122</v>
      </c>
      <c r="DB26" s="33" t="s">
        <v>118</v>
      </c>
      <c r="DD26" s="17">
        <v>20</v>
      </c>
      <c r="DE26" s="28">
        <v>24</v>
      </c>
      <c r="DF26" s="23">
        <v>43</v>
      </c>
      <c r="DG26" s="29">
        <v>67</v>
      </c>
      <c r="DH26" s="21">
        <v>54</v>
      </c>
      <c r="DI26" s="28">
        <v>19</v>
      </c>
      <c r="DJ26" s="23">
        <v>41</v>
      </c>
      <c r="DK26" s="29">
        <v>35</v>
      </c>
      <c r="DL26" s="21">
        <v>46</v>
      </c>
      <c r="DM26" s="28">
        <v>16</v>
      </c>
      <c r="DN26" s="23">
        <v>40</v>
      </c>
      <c r="DO26" s="29">
        <v>16</v>
      </c>
      <c r="DP26" s="21">
        <v>40</v>
      </c>
      <c r="DQ26" s="28">
        <v>8</v>
      </c>
      <c r="DR26" s="23">
        <v>36</v>
      </c>
      <c r="DT26" s="60">
        <v>33</v>
      </c>
      <c r="DU26" s="59">
        <v>19</v>
      </c>
      <c r="DV26" s="56">
        <v>41</v>
      </c>
      <c r="DW26" s="64">
        <v>44</v>
      </c>
      <c r="DX26" s="66">
        <v>2</v>
      </c>
      <c r="DY26" s="63">
        <v>29</v>
      </c>
      <c r="DZ26" s="64">
        <v>44</v>
      </c>
      <c r="EA26" s="66">
        <v>17</v>
      </c>
      <c r="EB26" s="63">
        <v>40</v>
      </c>
      <c r="ED26" s="91">
        <v>106</v>
      </c>
      <c r="EE26" s="94">
        <v>2</v>
      </c>
      <c r="EF26" s="96">
        <v>29</v>
      </c>
      <c r="EH26" s="126">
        <v>20</v>
      </c>
      <c r="EI26" s="117">
        <v>3</v>
      </c>
      <c r="EJ26" s="118">
        <v>32</v>
      </c>
      <c r="EK26" s="115">
        <v>1</v>
      </c>
      <c r="EL26" s="116">
        <v>26</v>
      </c>
      <c r="EM26" s="117">
        <v>11</v>
      </c>
      <c r="EN26" s="118">
        <v>38</v>
      </c>
      <c r="EO26" s="115">
        <v>92</v>
      </c>
      <c r="EP26" s="116">
        <v>64</v>
      </c>
      <c r="EQ26" s="117">
        <v>17</v>
      </c>
      <c r="ER26" s="118">
        <v>41</v>
      </c>
      <c r="ET26" s="17">
        <v>18</v>
      </c>
      <c r="EU26" s="28">
        <v>91</v>
      </c>
      <c r="EV26" s="23">
        <v>63</v>
      </c>
      <c r="EW26" s="59">
        <v>98</v>
      </c>
      <c r="EX26" s="58">
        <v>71</v>
      </c>
      <c r="EY26" s="28">
        <v>81</v>
      </c>
      <c r="EZ26" s="23">
        <v>59</v>
      </c>
      <c r="FA26" s="59" t="s">
        <v>32</v>
      </c>
      <c r="FB26" s="58">
        <v>76</v>
      </c>
      <c r="FC26" s="28">
        <v>97</v>
      </c>
      <c r="FD26" s="23">
        <v>68</v>
      </c>
      <c r="FE26" s="59">
        <v>98</v>
      </c>
      <c r="FF26" s="58">
        <v>71</v>
      </c>
      <c r="FG26" s="28" t="s">
        <v>122</v>
      </c>
      <c r="FH26" s="23" t="s">
        <v>118</v>
      </c>
      <c r="FJ26" s="89">
        <v>20</v>
      </c>
      <c r="FK26" s="59">
        <v>57</v>
      </c>
      <c r="FL26" s="56">
        <v>52</v>
      </c>
      <c r="FM26" s="90">
        <v>20</v>
      </c>
      <c r="FN26" s="59">
        <v>68</v>
      </c>
      <c r="FO26" s="56">
        <v>55</v>
      </c>
      <c r="FP26" s="150">
        <v>20</v>
      </c>
      <c r="FQ26" s="59">
        <v>59</v>
      </c>
      <c r="FR26" s="56">
        <v>52</v>
      </c>
      <c r="FT26" s="89">
        <v>20</v>
      </c>
      <c r="FU26" s="59">
        <v>5</v>
      </c>
      <c r="FV26" s="56">
        <v>34</v>
      </c>
      <c r="FX26" s="30">
        <v>19</v>
      </c>
      <c r="FY26" s="34">
        <v>97</v>
      </c>
      <c r="FZ26" s="31">
        <v>68</v>
      </c>
      <c r="GA26" s="121"/>
      <c r="GB26" s="123"/>
      <c r="GC26" s="34">
        <v>98</v>
      </c>
      <c r="GD26" s="31">
        <v>71</v>
      </c>
      <c r="GE26" s="32" t="s">
        <v>32</v>
      </c>
      <c r="GF26" s="33">
        <v>80</v>
      </c>
      <c r="GG26" s="34" t="s">
        <v>32</v>
      </c>
      <c r="GH26" s="31">
        <v>79</v>
      </c>
      <c r="GI26" s="32">
        <v>99</v>
      </c>
      <c r="GJ26" s="33">
        <v>73</v>
      </c>
    </row>
    <row r="27" spans="1:192" ht="16">
      <c r="A27" s="1">
        <v>26</v>
      </c>
      <c r="B27" s="288">
        <v>4</v>
      </c>
      <c r="C27" s="291">
        <v>3</v>
      </c>
      <c r="O27" s="215"/>
      <c r="P27" s="215"/>
      <c r="Q27" s="215"/>
      <c r="R27" s="215"/>
      <c r="S27" s="215"/>
      <c r="V27" s="17">
        <v>21</v>
      </c>
      <c r="W27" s="248">
        <v>43</v>
      </c>
      <c r="X27" s="23">
        <v>48</v>
      </c>
      <c r="Y27" s="189">
        <v>77</v>
      </c>
      <c r="Z27" s="21">
        <v>57</v>
      </c>
      <c r="AA27" s="248">
        <v>24</v>
      </c>
      <c r="AB27" s="23">
        <v>43</v>
      </c>
      <c r="AC27" s="189">
        <v>60</v>
      </c>
      <c r="AD27" s="21">
        <v>53</v>
      </c>
      <c r="AE27" s="248">
        <v>32</v>
      </c>
      <c r="AF27" s="23">
        <v>45</v>
      </c>
      <c r="AG27" s="189">
        <v>25</v>
      </c>
      <c r="AH27" s="21">
        <v>43</v>
      </c>
      <c r="AI27" s="248">
        <v>18</v>
      </c>
      <c r="AJ27" s="23">
        <v>41</v>
      </c>
      <c r="AL27" s="60">
        <v>30</v>
      </c>
      <c r="AM27" s="59">
        <v>16</v>
      </c>
      <c r="AN27" s="56">
        <v>40</v>
      </c>
      <c r="AO27" s="57">
        <v>28</v>
      </c>
      <c r="AP27" s="59">
        <v>1</v>
      </c>
      <c r="AQ27" s="56">
        <v>26</v>
      </c>
      <c r="AR27" s="57">
        <v>21</v>
      </c>
      <c r="AS27" s="59">
        <v>1</v>
      </c>
      <c r="AT27" s="56">
        <v>25</v>
      </c>
      <c r="AV27" s="89">
        <v>40</v>
      </c>
      <c r="AW27" s="59" t="s">
        <v>23</v>
      </c>
      <c r="AX27" s="56">
        <v>21</v>
      </c>
      <c r="AZ27" s="126">
        <v>21</v>
      </c>
      <c r="BA27" s="117">
        <v>8</v>
      </c>
      <c r="BB27" s="118">
        <v>36</v>
      </c>
      <c r="BC27" s="115">
        <v>4</v>
      </c>
      <c r="BD27" s="116">
        <v>32</v>
      </c>
      <c r="BE27" s="117">
        <v>24</v>
      </c>
      <c r="BF27" s="118">
        <v>43</v>
      </c>
      <c r="BG27" s="113"/>
      <c r="BH27" s="114"/>
      <c r="BI27" s="117">
        <v>41</v>
      </c>
      <c r="BJ27" s="118">
        <v>48</v>
      </c>
      <c r="BL27" s="30">
        <v>19</v>
      </c>
      <c r="BM27" s="34">
        <v>90</v>
      </c>
      <c r="BN27" s="31">
        <v>63</v>
      </c>
      <c r="BO27" s="143">
        <v>96</v>
      </c>
      <c r="BP27" s="144">
        <v>67</v>
      </c>
      <c r="BQ27" s="34">
        <v>81</v>
      </c>
      <c r="BR27" s="31">
        <v>59</v>
      </c>
      <c r="BS27" s="143">
        <v>99</v>
      </c>
      <c r="BT27" s="144">
        <v>75</v>
      </c>
      <c r="BU27" s="34">
        <v>99</v>
      </c>
      <c r="BV27" s="31">
        <v>75</v>
      </c>
      <c r="BW27" s="143">
        <v>99</v>
      </c>
      <c r="BX27" s="144">
        <v>75</v>
      </c>
      <c r="BY27" s="34" t="s">
        <v>32</v>
      </c>
      <c r="BZ27" s="31">
        <v>79</v>
      </c>
      <c r="CB27" s="89">
        <v>21</v>
      </c>
      <c r="CC27" s="59">
        <v>47</v>
      </c>
      <c r="CD27" s="56">
        <v>49</v>
      </c>
      <c r="CE27" s="90">
        <v>21</v>
      </c>
      <c r="CF27" s="59">
        <v>67</v>
      </c>
      <c r="CG27" s="56">
        <v>54</v>
      </c>
      <c r="CH27" s="150">
        <v>21</v>
      </c>
      <c r="CI27" s="59">
        <v>68</v>
      </c>
      <c r="CJ27" s="56">
        <v>55</v>
      </c>
      <c r="CL27" s="89">
        <v>21</v>
      </c>
      <c r="CM27" s="181">
        <v>7</v>
      </c>
      <c r="CN27" s="58">
        <v>35</v>
      </c>
      <c r="CP27" s="17">
        <v>20</v>
      </c>
      <c r="CQ27" s="28">
        <v>97</v>
      </c>
      <c r="CR27" s="23">
        <v>68</v>
      </c>
      <c r="CS27" s="70"/>
      <c r="CT27" s="71"/>
      <c r="CU27" s="28">
        <v>98</v>
      </c>
      <c r="CV27" s="23">
        <v>70</v>
      </c>
      <c r="CW27" s="29" t="s">
        <v>32</v>
      </c>
      <c r="CX27" s="21">
        <v>79</v>
      </c>
      <c r="CY27" s="28" t="s">
        <v>122</v>
      </c>
      <c r="CZ27" s="23" t="s">
        <v>119</v>
      </c>
      <c r="DA27" s="29" t="s">
        <v>122</v>
      </c>
      <c r="DB27" s="21" t="s">
        <v>118</v>
      </c>
      <c r="DD27" s="17">
        <v>21</v>
      </c>
      <c r="DE27" s="28">
        <v>32</v>
      </c>
      <c r="DF27" s="23">
        <v>45</v>
      </c>
      <c r="DG27" s="29">
        <v>73</v>
      </c>
      <c r="DH27" s="21">
        <v>56</v>
      </c>
      <c r="DI27" s="28">
        <v>23</v>
      </c>
      <c r="DJ27" s="23">
        <v>42</v>
      </c>
      <c r="DK27" s="29">
        <v>46</v>
      </c>
      <c r="DL27" s="21">
        <v>49</v>
      </c>
      <c r="DM27" s="28">
        <v>20</v>
      </c>
      <c r="DN27" s="23">
        <v>42</v>
      </c>
      <c r="DO27" s="29">
        <v>22</v>
      </c>
      <c r="DP27" s="21">
        <v>42</v>
      </c>
      <c r="DQ27" s="28">
        <v>10</v>
      </c>
      <c r="DR27" s="23">
        <v>37</v>
      </c>
      <c r="DT27" s="60">
        <v>34</v>
      </c>
      <c r="DU27" s="59">
        <v>22</v>
      </c>
      <c r="DV27" s="56">
        <v>42</v>
      </c>
      <c r="DW27" s="57">
        <v>45</v>
      </c>
      <c r="DX27" s="59">
        <v>2</v>
      </c>
      <c r="DY27" s="56">
        <v>29</v>
      </c>
      <c r="DZ27" s="57">
        <v>45</v>
      </c>
      <c r="EA27" s="59">
        <v>21</v>
      </c>
      <c r="EB27" s="56">
        <v>42</v>
      </c>
      <c r="ED27" s="89">
        <v>107</v>
      </c>
      <c r="EE27" s="181">
        <v>2</v>
      </c>
      <c r="EF27" s="58">
        <v>29</v>
      </c>
      <c r="EH27" s="126">
        <v>21</v>
      </c>
      <c r="EI27" s="117">
        <v>5</v>
      </c>
      <c r="EJ27" s="118">
        <v>34</v>
      </c>
      <c r="EK27" s="115">
        <v>2</v>
      </c>
      <c r="EL27" s="116">
        <v>29</v>
      </c>
      <c r="EM27" s="117">
        <v>16</v>
      </c>
      <c r="EN27" s="118">
        <v>40</v>
      </c>
      <c r="EO27" s="113"/>
      <c r="EP27" s="114"/>
      <c r="EQ27" s="117">
        <v>31</v>
      </c>
      <c r="ER27" s="118">
        <v>45</v>
      </c>
      <c r="ET27" s="30">
        <v>19</v>
      </c>
      <c r="EU27" s="34">
        <v>93</v>
      </c>
      <c r="EV27" s="31">
        <v>65</v>
      </c>
      <c r="EW27" s="143">
        <v>99</v>
      </c>
      <c r="EX27" s="144">
        <v>72</v>
      </c>
      <c r="EY27" s="34">
        <v>85</v>
      </c>
      <c r="EZ27" s="31">
        <v>60</v>
      </c>
      <c r="FA27" s="143" t="s">
        <v>32</v>
      </c>
      <c r="FB27" s="144">
        <v>78</v>
      </c>
      <c r="FC27" s="34">
        <v>98</v>
      </c>
      <c r="FD27" s="31">
        <v>70</v>
      </c>
      <c r="FE27" s="143">
        <v>98</v>
      </c>
      <c r="FF27" s="144">
        <v>72</v>
      </c>
      <c r="FG27" s="28" t="s">
        <v>122</v>
      </c>
      <c r="FH27" s="23" t="s">
        <v>118</v>
      </c>
      <c r="FJ27" s="89">
        <v>21</v>
      </c>
      <c r="FK27" s="59">
        <v>61</v>
      </c>
      <c r="FL27" s="56">
        <v>53</v>
      </c>
      <c r="FM27" s="90">
        <v>21</v>
      </c>
      <c r="FN27" s="59">
        <v>72</v>
      </c>
      <c r="FO27" s="56">
        <v>56</v>
      </c>
      <c r="FP27" s="150">
        <v>21</v>
      </c>
      <c r="FQ27" s="59">
        <v>63</v>
      </c>
      <c r="FR27" s="56">
        <v>53</v>
      </c>
      <c r="FT27" s="89">
        <v>21</v>
      </c>
      <c r="FU27" s="59">
        <v>6</v>
      </c>
      <c r="FV27" s="56">
        <v>34</v>
      </c>
      <c r="FX27" s="17">
        <v>20</v>
      </c>
      <c r="FY27" s="28">
        <v>98</v>
      </c>
      <c r="FZ27" s="23">
        <v>70</v>
      </c>
      <c r="GA27" s="70"/>
      <c r="GB27" s="71"/>
      <c r="GC27" s="28">
        <v>99</v>
      </c>
      <c r="GD27" s="23">
        <v>72</v>
      </c>
      <c r="GE27" s="29" t="s">
        <v>32</v>
      </c>
      <c r="GF27" s="21">
        <v>81</v>
      </c>
      <c r="GG27" s="28" t="s">
        <v>122</v>
      </c>
      <c r="GH27" s="23" t="s">
        <v>119</v>
      </c>
      <c r="GI27" s="29">
        <v>99</v>
      </c>
      <c r="GJ27" s="21">
        <v>74</v>
      </c>
    </row>
    <row r="28" spans="1:192" ht="16">
      <c r="A28" s="1">
        <v>27</v>
      </c>
      <c r="B28" s="290">
        <v>4</v>
      </c>
      <c r="C28" s="291">
        <v>3</v>
      </c>
      <c r="O28" s="215"/>
      <c r="P28" s="215"/>
      <c r="Q28" s="215"/>
      <c r="R28" s="215"/>
      <c r="S28" s="215"/>
      <c r="V28" s="17">
        <v>22</v>
      </c>
      <c r="W28" s="248">
        <v>52</v>
      </c>
      <c r="X28" s="23">
        <v>51</v>
      </c>
      <c r="Y28" s="189">
        <v>82</v>
      </c>
      <c r="Z28" s="21">
        <v>59</v>
      </c>
      <c r="AA28" s="248">
        <v>30</v>
      </c>
      <c r="AB28" s="23">
        <v>45</v>
      </c>
      <c r="AC28" s="189">
        <v>68</v>
      </c>
      <c r="AD28" s="21">
        <v>55</v>
      </c>
      <c r="AE28" s="248">
        <v>39</v>
      </c>
      <c r="AF28" s="23">
        <v>47</v>
      </c>
      <c r="AG28" s="189">
        <v>34</v>
      </c>
      <c r="AH28" s="21">
        <v>46</v>
      </c>
      <c r="AI28" s="248">
        <v>23</v>
      </c>
      <c r="AJ28" s="23">
        <v>43</v>
      </c>
      <c r="AL28" s="60">
        <v>31</v>
      </c>
      <c r="AM28" s="59">
        <v>19</v>
      </c>
      <c r="AN28" s="56">
        <v>41</v>
      </c>
      <c r="AO28" s="57">
        <v>29</v>
      </c>
      <c r="AP28" s="59">
        <v>1</v>
      </c>
      <c r="AQ28" s="56">
        <v>26</v>
      </c>
      <c r="AR28" s="57">
        <v>22</v>
      </c>
      <c r="AS28" s="59">
        <v>1</v>
      </c>
      <c r="AT28" s="56">
        <v>26</v>
      </c>
      <c r="AV28" s="89">
        <v>41</v>
      </c>
      <c r="AW28" s="59" t="s">
        <v>23</v>
      </c>
      <c r="AX28" s="56">
        <v>22</v>
      </c>
      <c r="AZ28" s="126">
        <v>22</v>
      </c>
      <c r="BA28" s="117">
        <v>10</v>
      </c>
      <c r="BB28" s="118">
        <v>37</v>
      </c>
      <c r="BC28" s="115">
        <v>4</v>
      </c>
      <c r="BD28" s="116">
        <v>33</v>
      </c>
      <c r="BE28" s="117">
        <v>31</v>
      </c>
      <c r="BF28" s="118">
        <v>45</v>
      </c>
      <c r="BG28" s="113"/>
      <c r="BH28" s="114"/>
      <c r="BI28" s="117">
        <v>53</v>
      </c>
      <c r="BJ28" s="118">
        <v>51</v>
      </c>
      <c r="BL28" s="17">
        <v>20</v>
      </c>
      <c r="BM28" s="28">
        <v>93</v>
      </c>
      <c r="BN28" s="23">
        <v>64</v>
      </c>
      <c r="BO28" s="59">
        <v>97</v>
      </c>
      <c r="BP28" s="58">
        <v>69</v>
      </c>
      <c r="BQ28" s="28">
        <v>85</v>
      </c>
      <c r="BR28" s="23">
        <v>60</v>
      </c>
      <c r="BS28" s="59" t="s">
        <v>32</v>
      </c>
      <c r="BT28" s="58">
        <v>76</v>
      </c>
      <c r="BU28" s="28" t="s">
        <v>32</v>
      </c>
      <c r="BV28" s="23">
        <v>77</v>
      </c>
      <c r="BW28" s="59" t="s">
        <v>32</v>
      </c>
      <c r="BX28" s="58">
        <v>76</v>
      </c>
      <c r="BY28" s="28" t="s">
        <v>32</v>
      </c>
      <c r="BZ28" s="23">
        <v>80</v>
      </c>
      <c r="CB28" s="89">
        <v>22</v>
      </c>
      <c r="CC28" s="59">
        <v>51</v>
      </c>
      <c r="CD28" s="56">
        <v>50</v>
      </c>
      <c r="CE28" s="90">
        <v>22</v>
      </c>
      <c r="CF28" s="59">
        <v>71</v>
      </c>
      <c r="CG28" s="56">
        <v>56</v>
      </c>
      <c r="CH28" s="150">
        <v>22</v>
      </c>
      <c r="CI28" s="59">
        <v>71</v>
      </c>
      <c r="CJ28" s="56">
        <v>55</v>
      </c>
      <c r="CL28" s="89">
        <v>22</v>
      </c>
      <c r="CM28" s="181">
        <v>8</v>
      </c>
      <c r="CN28" s="58">
        <v>36</v>
      </c>
      <c r="CP28" s="17">
        <v>21</v>
      </c>
      <c r="CQ28" s="28">
        <v>98</v>
      </c>
      <c r="CR28" s="23">
        <v>71</v>
      </c>
      <c r="CS28" s="70"/>
      <c r="CT28" s="71"/>
      <c r="CU28" s="28">
        <v>99</v>
      </c>
      <c r="CV28" s="23">
        <v>72</v>
      </c>
      <c r="CW28" s="29" t="s">
        <v>32</v>
      </c>
      <c r="CX28" s="21">
        <v>80</v>
      </c>
      <c r="CY28" s="28" t="s">
        <v>122</v>
      </c>
      <c r="CZ28" s="23" t="s">
        <v>119</v>
      </c>
      <c r="DA28" s="29" t="s">
        <v>122</v>
      </c>
      <c r="DB28" s="21" t="s">
        <v>118</v>
      </c>
      <c r="DD28" s="17">
        <v>22</v>
      </c>
      <c r="DE28" s="28">
        <v>39</v>
      </c>
      <c r="DF28" s="23">
        <v>47</v>
      </c>
      <c r="DG28" s="29">
        <v>79</v>
      </c>
      <c r="DH28" s="21">
        <v>58</v>
      </c>
      <c r="DI28" s="28">
        <v>29</v>
      </c>
      <c r="DJ28" s="23">
        <v>44</v>
      </c>
      <c r="DK28" s="29">
        <v>56</v>
      </c>
      <c r="DL28" s="21">
        <v>52</v>
      </c>
      <c r="DM28" s="28">
        <v>25</v>
      </c>
      <c r="DN28" s="23">
        <v>43</v>
      </c>
      <c r="DO28" s="29">
        <v>28</v>
      </c>
      <c r="DP28" s="21">
        <v>44</v>
      </c>
      <c r="DQ28" s="28">
        <v>13</v>
      </c>
      <c r="DR28" s="23">
        <v>39</v>
      </c>
      <c r="DT28" s="60">
        <v>35</v>
      </c>
      <c r="DU28" s="59">
        <v>25</v>
      </c>
      <c r="DV28" s="56">
        <v>43</v>
      </c>
      <c r="DW28" s="57">
        <v>46</v>
      </c>
      <c r="DX28" s="59">
        <v>2</v>
      </c>
      <c r="DY28" s="56">
        <v>30</v>
      </c>
      <c r="DZ28" s="57">
        <v>46</v>
      </c>
      <c r="EA28" s="59">
        <v>26</v>
      </c>
      <c r="EB28" s="56">
        <v>44</v>
      </c>
      <c r="ED28" s="89">
        <v>108</v>
      </c>
      <c r="EE28" s="181">
        <v>2</v>
      </c>
      <c r="EF28" s="58">
        <v>29</v>
      </c>
      <c r="EH28" s="126">
        <v>22</v>
      </c>
      <c r="EI28" s="117">
        <v>8</v>
      </c>
      <c r="EJ28" s="118">
        <v>36</v>
      </c>
      <c r="EK28" s="115">
        <v>2</v>
      </c>
      <c r="EL28" s="116">
        <v>30</v>
      </c>
      <c r="EM28" s="117">
        <v>22</v>
      </c>
      <c r="EN28" s="118">
        <v>42</v>
      </c>
      <c r="EO28" s="113"/>
      <c r="EP28" s="114"/>
      <c r="EQ28" s="117">
        <v>45</v>
      </c>
      <c r="ER28" s="118">
        <v>49</v>
      </c>
      <c r="ET28" s="17">
        <v>20</v>
      </c>
      <c r="EU28" s="28">
        <v>95</v>
      </c>
      <c r="EV28" s="23">
        <v>66</v>
      </c>
      <c r="EW28" s="59">
        <v>99</v>
      </c>
      <c r="EX28" s="58">
        <v>73</v>
      </c>
      <c r="EY28" s="28">
        <v>88</v>
      </c>
      <c r="EZ28" s="23">
        <v>62</v>
      </c>
      <c r="FA28" s="59" t="s">
        <v>32</v>
      </c>
      <c r="FB28" s="58">
        <v>78</v>
      </c>
      <c r="FC28" s="28">
        <v>99</v>
      </c>
      <c r="FD28" s="23">
        <v>74</v>
      </c>
      <c r="FE28" s="59">
        <v>99</v>
      </c>
      <c r="FF28" s="58">
        <v>73</v>
      </c>
      <c r="FG28" s="28" t="s">
        <v>122</v>
      </c>
      <c r="FH28" s="23" t="s">
        <v>118</v>
      </c>
      <c r="FJ28" s="89">
        <v>22</v>
      </c>
      <c r="FK28" s="59">
        <v>65</v>
      </c>
      <c r="FL28" s="56">
        <v>54</v>
      </c>
      <c r="FM28" s="90">
        <v>22</v>
      </c>
      <c r="FN28" s="59">
        <v>75</v>
      </c>
      <c r="FO28" s="56">
        <v>57</v>
      </c>
      <c r="FP28" s="150">
        <v>22</v>
      </c>
      <c r="FQ28" s="59">
        <v>67</v>
      </c>
      <c r="FR28" s="56">
        <v>54</v>
      </c>
      <c r="FT28" s="89">
        <v>22</v>
      </c>
      <c r="FU28" s="59">
        <v>6</v>
      </c>
      <c r="FV28" s="56">
        <v>35</v>
      </c>
      <c r="FX28" s="17">
        <v>21</v>
      </c>
      <c r="FY28" s="28">
        <v>98</v>
      </c>
      <c r="FZ28" s="23">
        <v>71</v>
      </c>
      <c r="GA28" s="70"/>
      <c r="GB28" s="71"/>
      <c r="GC28" s="28">
        <v>99</v>
      </c>
      <c r="GD28" s="23">
        <v>73</v>
      </c>
      <c r="GE28" s="29" t="s">
        <v>32</v>
      </c>
      <c r="GF28" s="21">
        <v>81</v>
      </c>
      <c r="GG28" s="28" t="s">
        <v>122</v>
      </c>
      <c r="GH28" s="23" t="s">
        <v>119</v>
      </c>
      <c r="GI28" s="70" t="s">
        <v>122</v>
      </c>
      <c r="GJ28" s="71" t="s">
        <v>124</v>
      </c>
    </row>
    <row r="29" spans="1:192" ht="17">
      <c r="A29" s="1">
        <v>28</v>
      </c>
      <c r="B29" s="290">
        <v>4</v>
      </c>
      <c r="C29" s="291">
        <v>3</v>
      </c>
      <c r="F29" t="s">
        <v>147</v>
      </c>
      <c r="O29" s="215"/>
      <c r="P29" s="215"/>
      <c r="Q29" s="215"/>
      <c r="R29" s="215"/>
      <c r="S29" s="215"/>
      <c r="V29" s="17">
        <v>23</v>
      </c>
      <c r="W29" s="248">
        <v>60</v>
      </c>
      <c r="X29" s="23">
        <v>53</v>
      </c>
      <c r="Y29" s="189">
        <v>87</v>
      </c>
      <c r="Z29" s="21">
        <v>61</v>
      </c>
      <c r="AA29" s="248">
        <v>39</v>
      </c>
      <c r="AB29" s="23">
        <v>47</v>
      </c>
      <c r="AC29" s="189">
        <v>74</v>
      </c>
      <c r="AD29" s="21">
        <v>56</v>
      </c>
      <c r="AE29" s="248">
        <v>45</v>
      </c>
      <c r="AF29" s="23">
        <v>49</v>
      </c>
      <c r="AG29" s="189">
        <v>43</v>
      </c>
      <c r="AH29" s="21">
        <v>48</v>
      </c>
      <c r="AI29" s="248">
        <v>30</v>
      </c>
      <c r="AJ29" s="23">
        <v>45</v>
      </c>
      <c r="AL29" s="60">
        <v>32</v>
      </c>
      <c r="AM29" s="59">
        <v>22</v>
      </c>
      <c r="AN29" s="56">
        <v>42</v>
      </c>
      <c r="AO29" s="57">
        <v>30</v>
      </c>
      <c r="AP29" s="59">
        <v>1</v>
      </c>
      <c r="AQ29" s="56">
        <v>26</v>
      </c>
      <c r="AR29" s="57">
        <v>23</v>
      </c>
      <c r="AS29" s="59">
        <v>1</v>
      </c>
      <c r="AT29" s="56">
        <v>26</v>
      </c>
      <c r="AV29" s="89">
        <v>42</v>
      </c>
      <c r="AW29" s="59" t="s">
        <v>23</v>
      </c>
      <c r="AX29" s="56">
        <v>22</v>
      </c>
      <c r="AZ29" s="126">
        <v>23</v>
      </c>
      <c r="BA29" s="117">
        <v>13</v>
      </c>
      <c r="BB29" s="118">
        <v>39</v>
      </c>
      <c r="BC29" s="115">
        <v>6</v>
      </c>
      <c r="BD29" s="116">
        <v>34</v>
      </c>
      <c r="BE29" s="117">
        <v>41</v>
      </c>
      <c r="BF29" s="118">
        <v>48</v>
      </c>
      <c r="BG29" s="113"/>
      <c r="BH29" s="114"/>
      <c r="BI29" s="117">
        <v>60</v>
      </c>
      <c r="BJ29" s="118">
        <v>53</v>
      </c>
      <c r="BL29" s="17">
        <v>21</v>
      </c>
      <c r="BM29" s="28">
        <v>95</v>
      </c>
      <c r="BN29" s="23">
        <v>66</v>
      </c>
      <c r="BO29" s="59">
        <v>98</v>
      </c>
      <c r="BP29" s="58">
        <v>71</v>
      </c>
      <c r="BQ29" s="28">
        <v>89</v>
      </c>
      <c r="BR29" s="23">
        <v>62</v>
      </c>
      <c r="BS29" s="59" t="s">
        <v>32</v>
      </c>
      <c r="BT29" s="58">
        <v>77</v>
      </c>
      <c r="BU29" s="28" t="s">
        <v>32</v>
      </c>
      <c r="BV29" s="23">
        <v>79</v>
      </c>
      <c r="BW29" s="59" t="s">
        <v>32</v>
      </c>
      <c r="BX29" s="58">
        <v>77</v>
      </c>
      <c r="BY29" s="28" t="s">
        <v>32</v>
      </c>
      <c r="BZ29" s="23">
        <v>80</v>
      </c>
      <c r="CB29" s="89">
        <v>23</v>
      </c>
      <c r="CC29" s="59">
        <v>55</v>
      </c>
      <c r="CD29" s="56">
        <v>51</v>
      </c>
      <c r="CE29" s="90">
        <v>23</v>
      </c>
      <c r="CF29" s="59">
        <v>75</v>
      </c>
      <c r="CG29" s="56">
        <v>57</v>
      </c>
      <c r="CH29" s="150">
        <v>23</v>
      </c>
      <c r="CI29" s="59">
        <v>74</v>
      </c>
      <c r="CJ29" s="56">
        <v>56</v>
      </c>
      <c r="CL29" s="89">
        <v>23</v>
      </c>
      <c r="CM29" s="181">
        <v>8</v>
      </c>
      <c r="CN29" s="58">
        <v>36</v>
      </c>
      <c r="CP29" s="17">
        <v>22</v>
      </c>
      <c r="CQ29" s="28">
        <v>99</v>
      </c>
      <c r="CR29" s="23">
        <v>72</v>
      </c>
      <c r="CS29" s="70"/>
      <c r="CT29" s="71"/>
      <c r="CU29" s="28">
        <v>99</v>
      </c>
      <c r="CV29" s="23">
        <v>74</v>
      </c>
      <c r="CW29" s="29" t="s">
        <v>32</v>
      </c>
      <c r="CX29" s="21">
        <v>81</v>
      </c>
      <c r="CY29" s="28" t="s">
        <v>122</v>
      </c>
      <c r="CZ29" s="23" t="s">
        <v>119</v>
      </c>
      <c r="DA29" s="29" t="s">
        <v>122</v>
      </c>
      <c r="DB29" s="21" t="s">
        <v>118</v>
      </c>
      <c r="DD29" s="17">
        <v>23</v>
      </c>
      <c r="DE29" s="28">
        <v>48</v>
      </c>
      <c r="DF29" s="23">
        <v>49</v>
      </c>
      <c r="DG29" s="29">
        <v>84</v>
      </c>
      <c r="DH29" s="21">
        <v>60</v>
      </c>
      <c r="DI29" s="28">
        <v>36</v>
      </c>
      <c r="DJ29" s="23">
        <v>47</v>
      </c>
      <c r="DK29" s="29">
        <v>65</v>
      </c>
      <c r="DL29" s="21">
        <v>54</v>
      </c>
      <c r="DM29" s="28">
        <v>31</v>
      </c>
      <c r="DN29" s="23">
        <v>45</v>
      </c>
      <c r="DO29" s="29">
        <v>37</v>
      </c>
      <c r="DP29" s="21">
        <v>47</v>
      </c>
      <c r="DQ29" s="28">
        <v>18</v>
      </c>
      <c r="DR29" s="23">
        <v>41</v>
      </c>
      <c r="DT29" s="60">
        <v>36</v>
      </c>
      <c r="DU29" s="59">
        <v>28</v>
      </c>
      <c r="DV29" s="56">
        <v>44</v>
      </c>
      <c r="DW29" s="57">
        <v>47</v>
      </c>
      <c r="DX29" s="59">
        <v>3</v>
      </c>
      <c r="DY29" s="56">
        <v>30</v>
      </c>
      <c r="DZ29" s="57">
        <v>47</v>
      </c>
      <c r="EA29" s="59">
        <v>32</v>
      </c>
      <c r="EB29" s="56">
        <v>45</v>
      </c>
      <c r="ED29" s="89">
        <v>109</v>
      </c>
      <c r="EE29" s="181">
        <v>2</v>
      </c>
      <c r="EF29" s="58">
        <v>29</v>
      </c>
      <c r="EH29" s="126">
        <v>23</v>
      </c>
      <c r="EI29" s="117">
        <v>10</v>
      </c>
      <c r="EJ29" s="118">
        <v>37</v>
      </c>
      <c r="EK29" s="115">
        <v>3</v>
      </c>
      <c r="EL29" s="116">
        <v>31</v>
      </c>
      <c r="EM29" s="117">
        <v>29</v>
      </c>
      <c r="EN29" s="118">
        <v>44</v>
      </c>
      <c r="EO29" s="113"/>
      <c r="EP29" s="114"/>
      <c r="EQ29" s="117">
        <v>51</v>
      </c>
      <c r="ER29" s="118">
        <v>50</v>
      </c>
      <c r="ET29" s="17">
        <v>21</v>
      </c>
      <c r="EU29" s="28">
        <v>96</v>
      </c>
      <c r="EV29" s="23">
        <v>68</v>
      </c>
      <c r="EW29" s="59">
        <v>99</v>
      </c>
      <c r="EX29" s="58">
        <v>75</v>
      </c>
      <c r="EY29" s="28">
        <v>90</v>
      </c>
      <c r="EZ29" s="23">
        <v>63</v>
      </c>
      <c r="FA29" s="59" t="s">
        <v>32</v>
      </c>
      <c r="FB29" s="58">
        <v>79</v>
      </c>
      <c r="FC29" s="28" t="s">
        <v>32</v>
      </c>
      <c r="FD29" s="23">
        <v>78</v>
      </c>
      <c r="FE29" s="59">
        <v>99</v>
      </c>
      <c r="FF29" s="58">
        <v>74</v>
      </c>
      <c r="FG29" s="28" t="s">
        <v>122</v>
      </c>
      <c r="FH29" s="23" t="s">
        <v>118</v>
      </c>
      <c r="FJ29" s="89">
        <v>23</v>
      </c>
      <c r="FK29" s="59">
        <v>69</v>
      </c>
      <c r="FL29" s="56">
        <v>55</v>
      </c>
      <c r="FM29" s="90">
        <v>23</v>
      </c>
      <c r="FN29" s="59">
        <v>79</v>
      </c>
      <c r="FO29" s="56">
        <v>58</v>
      </c>
      <c r="FP29" s="150">
        <v>23</v>
      </c>
      <c r="FQ29" s="59">
        <v>70</v>
      </c>
      <c r="FR29" s="56">
        <v>55</v>
      </c>
      <c r="FT29" s="89">
        <v>23</v>
      </c>
      <c r="FU29" s="59">
        <v>7</v>
      </c>
      <c r="FV29" s="56">
        <v>35</v>
      </c>
      <c r="FX29" s="17">
        <v>22</v>
      </c>
      <c r="FY29" s="28">
        <v>99</v>
      </c>
      <c r="FZ29" s="23">
        <v>72</v>
      </c>
      <c r="GA29" s="70"/>
      <c r="GB29" s="71"/>
      <c r="GC29" s="28">
        <v>99</v>
      </c>
      <c r="GD29" s="23">
        <v>74</v>
      </c>
      <c r="GE29" s="29" t="s">
        <v>122</v>
      </c>
      <c r="GF29" s="21" t="s">
        <v>118</v>
      </c>
      <c r="GG29" s="28" t="s">
        <v>122</v>
      </c>
      <c r="GH29" s="23" t="s">
        <v>119</v>
      </c>
      <c r="GI29" s="70" t="s">
        <v>122</v>
      </c>
      <c r="GJ29" s="71" t="s">
        <v>124</v>
      </c>
    </row>
    <row r="30" spans="1:192" ht="18" thickBot="1">
      <c r="A30" s="1">
        <v>29</v>
      </c>
      <c r="B30" s="290">
        <v>4</v>
      </c>
      <c r="C30" s="291">
        <v>3</v>
      </c>
      <c r="G30" t="s">
        <v>148</v>
      </c>
      <c r="H30" t="s">
        <v>128</v>
      </c>
      <c r="I30" t="s">
        <v>129</v>
      </c>
      <c r="K30">
        <f t="shared" ref="K30:K36" si="7">L30*N30/M30</f>
        <v>32</v>
      </c>
      <c r="L30">
        <f>SUM(B60:B67)</f>
        <v>32</v>
      </c>
      <c r="M30">
        <f>COUNTA(B60:B67)</f>
        <v>8</v>
      </c>
      <c r="N30">
        <v>8</v>
      </c>
      <c r="O30" s="215" t="str">
        <f>BM1</f>
        <v>&gt;99</v>
      </c>
      <c r="P30" s="215">
        <f>BN1</f>
        <v>81</v>
      </c>
      <c r="Q30" s="215"/>
      <c r="R30" s="215" t="str">
        <f>EU1</f>
        <v>&gt;99</v>
      </c>
      <c r="S30" s="215" t="str">
        <f>EV1</f>
        <v>&gt;81</v>
      </c>
      <c r="V30" s="30">
        <v>24</v>
      </c>
      <c r="W30" s="34">
        <v>67</v>
      </c>
      <c r="X30" s="31">
        <v>55</v>
      </c>
      <c r="Y30" s="32">
        <v>92</v>
      </c>
      <c r="Z30" s="33">
        <v>64</v>
      </c>
      <c r="AA30" s="34">
        <v>49</v>
      </c>
      <c r="AB30" s="31">
        <v>50</v>
      </c>
      <c r="AC30" s="32">
        <v>81</v>
      </c>
      <c r="AD30" s="33">
        <v>59</v>
      </c>
      <c r="AE30" s="34">
        <v>52</v>
      </c>
      <c r="AF30" s="31">
        <v>50</v>
      </c>
      <c r="AG30" s="32">
        <v>53</v>
      </c>
      <c r="AH30" s="33">
        <v>51</v>
      </c>
      <c r="AI30" s="34">
        <v>41</v>
      </c>
      <c r="AJ30" s="31">
        <v>48</v>
      </c>
      <c r="AL30" s="60">
        <v>33</v>
      </c>
      <c r="AM30" s="59">
        <v>25</v>
      </c>
      <c r="AN30" s="56">
        <v>43</v>
      </c>
      <c r="AO30" s="57">
        <v>31</v>
      </c>
      <c r="AP30" s="59">
        <v>1</v>
      </c>
      <c r="AQ30" s="56">
        <v>27</v>
      </c>
      <c r="AR30" s="64">
        <v>24</v>
      </c>
      <c r="AS30" s="66">
        <v>1</v>
      </c>
      <c r="AT30" s="63">
        <v>27</v>
      </c>
      <c r="AV30" s="89">
        <v>43</v>
      </c>
      <c r="AW30" s="59" t="s">
        <v>23</v>
      </c>
      <c r="AX30" s="56">
        <v>22</v>
      </c>
      <c r="AZ30" s="127">
        <v>24</v>
      </c>
      <c r="BA30" s="119">
        <v>16</v>
      </c>
      <c r="BB30" s="120">
        <v>40</v>
      </c>
      <c r="BC30" s="128">
        <v>8</v>
      </c>
      <c r="BD30" s="125">
        <v>36</v>
      </c>
      <c r="BE30" s="119">
        <v>51</v>
      </c>
      <c r="BF30" s="120">
        <v>50</v>
      </c>
      <c r="BG30" s="122"/>
      <c r="BH30" s="124"/>
      <c r="BI30" s="119">
        <v>67</v>
      </c>
      <c r="BJ30" s="120">
        <v>54</v>
      </c>
      <c r="BL30" s="17">
        <v>22</v>
      </c>
      <c r="BM30" s="28">
        <v>96</v>
      </c>
      <c r="BN30" s="23">
        <v>68</v>
      </c>
      <c r="BO30" s="59">
        <v>99</v>
      </c>
      <c r="BP30" s="58">
        <v>72</v>
      </c>
      <c r="BQ30" s="28">
        <v>91</v>
      </c>
      <c r="BR30" s="23">
        <v>63</v>
      </c>
      <c r="BS30" s="59" t="s">
        <v>32</v>
      </c>
      <c r="BT30" s="58">
        <v>77</v>
      </c>
      <c r="BU30" s="28" t="s">
        <v>32</v>
      </c>
      <c r="BV30" s="23">
        <v>81</v>
      </c>
      <c r="BW30" s="59" t="s">
        <v>32</v>
      </c>
      <c r="BX30" s="58">
        <v>78</v>
      </c>
      <c r="BY30" s="28" t="s">
        <v>32</v>
      </c>
      <c r="BZ30" s="23">
        <v>81</v>
      </c>
      <c r="CB30" s="89">
        <v>24</v>
      </c>
      <c r="CC30" s="59">
        <v>59</v>
      </c>
      <c r="CD30" s="56">
        <v>52</v>
      </c>
      <c r="CE30" s="149">
        <v>24</v>
      </c>
      <c r="CF30" s="66">
        <v>77</v>
      </c>
      <c r="CG30" s="63">
        <v>58</v>
      </c>
      <c r="CH30" s="153">
        <v>24</v>
      </c>
      <c r="CI30" s="66">
        <v>77</v>
      </c>
      <c r="CJ30" s="63">
        <v>58</v>
      </c>
      <c r="CL30" s="89">
        <v>24</v>
      </c>
      <c r="CM30" s="181">
        <v>9</v>
      </c>
      <c r="CN30" s="58">
        <v>36</v>
      </c>
      <c r="CP30" s="17">
        <v>23</v>
      </c>
      <c r="CQ30" s="28">
        <v>99</v>
      </c>
      <c r="CR30" s="23">
        <v>73</v>
      </c>
      <c r="CS30" s="70"/>
      <c r="CT30" s="71"/>
      <c r="CU30" s="28">
        <v>99</v>
      </c>
      <c r="CV30" s="23">
        <v>74</v>
      </c>
      <c r="CW30" s="29" t="s">
        <v>32</v>
      </c>
      <c r="CX30" s="21">
        <v>81</v>
      </c>
      <c r="CY30" s="28" t="s">
        <v>122</v>
      </c>
      <c r="CZ30" s="23" t="s">
        <v>119</v>
      </c>
      <c r="DA30" s="29" t="s">
        <v>122</v>
      </c>
      <c r="DB30" s="21" t="s">
        <v>118</v>
      </c>
      <c r="DD30" s="30">
        <v>24</v>
      </c>
      <c r="DE30" s="34">
        <v>58</v>
      </c>
      <c r="DF30" s="31">
        <v>52</v>
      </c>
      <c r="DG30" s="32">
        <v>89</v>
      </c>
      <c r="DH30" s="33">
        <v>62</v>
      </c>
      <c r="DI30" s="34">
        <v>46</v>
      </c>
      <c r="DJ30" s="31">
        <v>49</v>
      </c>
      <c r="DK30" s="32">
        <v>73</v>
      </c>
      <c r="DL30" s="33">
        <v>56</v>
      </c>
      <c r="DM30" s="34">
        <v>37</v>
      </c>
      <c r="DN30" s="31">
        <v>47</v>
      </c>
      <c r="DO30" s="32">
        <v>47</v>
      </c>
      <c r="DP30" s="33">
        <v>49</v>
      </c>
      <c r="DQ30" s="34">
        <v>30</v>
      </c>
      <c r="DR30" s="31">
        <v>45</v>
      </c>
      <c r="DT30" s="62">
        <v>37</v>
      </c>
      <c r="DU30" s="66">
        <v>32</v>
      </c>
      <c r="DV30" s="63">
        <v>45</v>
      </c>
      <c r="DW30" s="57">
        <v>48</v>
      </c>
      <c r="DX30" s="59">
        <v>3</v>
      </c>
      <c r="DY30" s="56">
        <v>31</v>
      </c>
      <c r="DZ30" s="57">
        <v>48</v>
      </c>
      <c r="EA30" s="59">
        <v>37</v>
      </c>
      <c r="EB30" s="56">
        <v>47</v>
      </c>
      <c r="ED30" s="89">
        <v>110</v>
      </c>
      <c r="EE30" s="181">
        <v>2</v>
      </c>
      <c r="EF30" s="58">
        <v>30</v>
      </c>
      <c r="EH30" s="127">
        <v>24</v>
      </c>
      <c r="EI30" s="119">
        <v>13</v>
      </c>
      <c r="EJ30" s="120">
        <v>39</v>
      </c>
      <c r="EK30" s="128">
        <v>4</v>
      </c>
      <c r="EL30" s="125">
        <v>33</v>
      </c>
      <c r="EM30" s="119">
        <v>38</v>
      </c>
      <c r="EN30" s="120">
        <v>47</v>
      </c>
      <c r="EO30" s="122"/>
      <c r="EP30" s="124"/>
      <c r="EQ30" s="119">
        <v>56</v>
      </c>
      <c r="ER30" s="120">
        <v>51</v>
      </c>
      <c r="ET30" s="17">
        <v>22</v>
      </c>
      <c r="EU30" s="28">
        <v>98</v>
      </c>
      <c r="EV30" s="23">
        <v>70</v>
      </c>
      <c r="EW30" s="59" t="s">
        <v>32</v>
      </c>
      <c r="EX30" s="58">
        <v>76</v>
      </c>
      <c r="EY30" s="28">
        <v>92</v>
      </c>
      <c r="EZ30" s="23">
        <v>64</v>
      </c>
      <c r="FA30" s="59" t="s">
        <v>32</v>
      </c>
      <c r="FB30" s="58">
        <v>79</v>
      </c>
      <c r="FC30" s="28" t="s">
        <v>32</v>
      </c>
      <c r="FD30" s="23">
        <v>81</v>
      </c>
      <c r="FE30" s="59">
        <v>99</v>
      </c>
      <c r="FF30" s="58">
        <v>75</v>
      </c>
      <c r="FG30" s="28" t="s">
        <v>122</v>
      </c>
      <c r="FH30" s="23" t="s">
        <v>118</v>
      </c>
      <c r="FJ30" s="151">
        <v>24</v>
      </c>
      <c r="FK30" s="66">
        <v>73</v>
      </c>
      <c r="FL30" s="63">
        <v>56</v>
      </c>
      <c r="FM30" s="149">
        <v>24</v>
      </c>
      <c r="FN30" s="66">
        <v>82</v>
      </c>
      <c r="FO30" s="63">
        <v>59</v>
      </c>
      <c r="FP30" s="153">
        <v>24</v>
      </c>
      <c r="FQ30" s="66">
        <v>74</v>
      </c>
      <c r="FR30" s="63">
        <v>56</v>
      </c>
      <c r="FT30" s="91">
        <v>24</v>
      </c>
      <c r="FU30" s="94">
        <v>7</v>
      </c>
      <c r="FV30" s="92">
        <v>36</v>
      </c>
      <c r="FX30" s="17">
        <v>23</v>
      </c>
      <c r="FY30" s="28">
        <v>99</v>
      </c>
      <c r="FZ30" s="23">
        <v>74</v>
      </c>
      <c r="GA30" s="70"/>
      <c r="GB30" s="71"/>
      <c r="GC30" s="28" t="s">
        <v>32</v>
      </c>
      <c r="GD30" s="23">
        <v>76</v>
      </c>
      <c r="GE30" s="29" t="s">
        <v>122</v>
      </c>
      <c r="GF30" s="21" t="s">
        <v>118</v>
      </c>
      <c r="GG30" s="28" t="s">
        <v>122</v>
      </c>
      <c r="GH30" s="23" t="s">
        <v>119</v>
      </c>
      <c r="GI30" s="70" t="s">
        <v>122</v>
      </c>
      <c r="GJ30" s="71" t="s">
        <v>124</v>
      </c>
    </row>
    <row r="31" spans="1:192" ht="18" thickBot="1">
      <c r="A31" s="1">
        <v>30</v>
      </c>
      <c r="B31" s="292">
        <v>4</v>
      </c>
      <c r="C31" s="293">
        <v>3</v>
      </c>
      <c r="F31" t="s">
        <v>149</v>
      </c>
      <c r="G31">
        <f>COUNTIF(C2:C9,4)</f>
        <v>0</v>
      </c>
      <c r="H31">
        <f>COUNTIF(C2:C9,3)</f>
        <v>8</v>
      </c>
      <c r="I31" s="287" t="str">
        <f>(G31+H31) &amp; "/8"</f>
        <v>8/8</v>
      </c>
      <c r="K31">
        <f t="shared" si="7"/>
        <v>28</v>
      </c>
      <c r="L31">
        <f>SUM(B68:B74)</f>
        <v>28</v>
      </c>
      <c r="M31">
        <f>COUNTA(B68:B74)</f>
        <v>7</v>
      </c>
      <c r="N31">
        <v>7</v>
      </c>
      <c r="O31" s="215" t="str">
        <f>BO1</f>
        <v>&gt;99</v>
      </c>
      <c r="P31" s="215">
        <f>BP1</f>
        <v>81</v>
      </c>
      <c r="Q31" s="215"/>
      <c r="R31" s="215" t="str">
        <f>EW1</f>
        <v>&gt;99</v>
      </c>
      <c r="S31" s="215" t="str">
        <f>EX1</f>
        <v>&gt;81</v>
      </c>
      <c r="V31" s="17">
        <v>25</v>
      </c>
      <c r="W31" s="248">
        <v>75</v>
      </c>
      <c r="X31" s="23">
        <v>57</v>
      </c>
      <c r="Y31" s="189">
        <v>94</v>
      </c>
      <c r="Z31" s="21">
        <v>66</v>
      </c>
      <c r="AA31" s="248">
        <v>57</v>
      </c>
      <c r="AB31" s="23">
        <v>52</v>
      </c>
      <c r="AC31" s="189">
        <v>87</v>
      </c>
      <c r="AD31" s="21">
        <v>61</v>
      </c>
      <c r="AE31" s="248">
        <v>59</v>
      </c>
      <c r="AF31" s="23">
        <v>52</v>
      </c>
      <c r="AG31" s="189">
        <v>61</v>
      </c>
      <c r="AH31" s="21">
        <v>53</v>
      </c>
      <c r="AI31" s="248">
        <v>51</v>
      </c>
      <c r="AJ31" s="23">
        <v>50</v>
      </c>
      <c r="AL31" s="62">
        <v>34</v>
      </c>
      <c r="AM31" s="66">
        <v>27</v>
      </c>
      <c r="AN31" s="63">
        <v>44</v>
      </c>
      <c r="AO31" s="64">
        <v>32</v>
      </c>
      <c r="AP31" s="66">
        <v>1</v>
      </c>
      <c r="AQ31" s="63">
        <v>27</v>
      </c>
      <c r="AR31" s="57">
        <v>25</v>
      </c>
      <c r="AS31" s="176">
        <v>1</v>
      </c>
      <c r="AT31" s="269">
        <v>27</v>
      </c>
      <c r="AV31" s="91">
        <v>44</v>
      </c>
      <c r="AW31" s="94" t="s">
        <v>23</v>
      </c>
      <c r="AX31" s="92">
        <v>22</v>
      </c>
      <c r="AZ31" s="126">
        <v>25</v>
      </c>
      <c r="BA31" s="117">
        <v>20</v>
      </c>
      <c r="BB31" s="118">
        <v>41</v>
      </c>
      <c r="BC31" s="115">
        <v>10</v>
      </c>
      <c r="BD31" s="116">
        <v>37</v>
      </c>
      <c r="BE31" s="117">
        <v>59</v>
      </c>
      <c r="BF31" s="118">
        <v>52</v>
      </c>
      <c r="BG31" s="113"/>
      <c r="BH31" s="114"/>
      <c r="BI31" s="117">
        <v>72</v>
      </c>
      <c r="BJ31" s="118">
        <v>56</v>
      </c>
      <c r="BL31" s="17">
        <v>23</v>
      </c>
      <c r="BM31" s="28">
        <v>98</v>
      </c>
      <c r="BN31" s="23">
        <v>70</v>
      </c>
      <c r="BO31" s="59">
        <v>99</v>
      </c>
      <c r="BP31" s="58">
        <v>72</v>
      </c>
      <c r="BQ31" s="28">
        <v>93</v>
      </c>
      <c r="BR31" s="23">
        <v>65</v>
      </c>
      <c r="BS31" s="59" t="s">
        <v>32</v>
      </c>
      <c r="BT31" s="58">
        <v>77</v>
      </c>
      <c r="BU31" s="59" t="s">
        <v>32</v>
      </c>
      <c r="BV31" s="58" t="s">
        <v>118</v>
      </c>
      <c r="BW31" s="59" t="s">
        <v>32</v>
      </c>
      <c r="BX31" s="58">
        <v>78</v>
      </c>
      <c r="BY31" s="18" t="s">
        <v>32</v>
      </c>
      <c r="BZ31" s="19">
        <v>81</v>
      </c>
      <c r="CB31" s="151">
        <v>25</v>
      </c>
      <c r="CC31" s="66">
        <v>63</v>
      </c>
      <c r="CD31" s="63">
        <v>53</v>
      </c>
      <c r="CE31" s="90">
        <v>25</v>
      </c>
      <c r="CF31" s="59">
        <v>81</v>
      </c>
      <c r="CG31" s="56">
        <v>59</v>
      </c>
      <c r="CH31" s="150">
        <v>25</v>
      </c>
      <c r="CI31" s="59">
        <v>81</v>
      </c>
      <c r="CJ31" s="56">
        <v>59</v>
      </c>
      <c r="CL31" s="91">
        <v>25</v>
      </c>
      <c r="CM31" s="94">
        <v>9</v>
      </c>
      <c r="CN31" s="96">
        <v>37</v>
      </c>
      <c r="CP31" s="30">
        <v>24</v>
      </c>
      <c r="CQ31" s="34">
        <v>99</v>
      </c>
      <c r="CR31" s="31">
        <v>74</v>
      </c>
      <c r="CS31" s="121"/>
      <c r="CT31" s="123"/>
      <c r="CU31" s="34">
        <v>99</v>
      </c>
      <c r="CV31" s="31">
        <v>75</v>
      </c>
      <c r="CW31" s="29" t="s">
        <v>32</v>
      </c>
      <c r="CX31" s="21" t="s">
        <v>118</v>
      </c>
      <c r="CY31" s="28" t="s">
        <v>122</v>
      </c>
      <c r="CZ31" s="23" t="s">
        <v>119</v>
      </c>
      <c r="DA31" s="29" t="s">
        <v>122</v>
      </c>
      <c r="DB31" s="21" t="s">
        <v>118</v>
      </c>
      <c r="DD31" s="17">
        <v>25</v>
      </c>
      <c r="DE31" s="28">
        <v>68</v>
      </c>
      <c r="DF31" s="23">
        <v>55</v>
      </c>
      <c r="DG31" s="29">
        <v>93</v>
      </c>
      <c r="DH31" s="21">
        <v>65</v>
      </c>
      <c r="DI31" s="28">
        <v>55</v>
      </c>
      <c r="DJ31" s="23">
        <v>51</v>
      </c>
      <c r="DK31" s="29">
        <v>81</v>
      </c>
      <c r="DL31" s="21">
        <v>59</v>
      </c>
      <c r="DM31" s="28">
        <v>44</v>
      </c>
      <c r="DN31" s="23">
        <v>49</v>
      </c>
      <c r="DO31" s="29">
        <v>55</v>
      </c>
      <c r="DP31" s="21">
        <v>51</v>
      </c>
      <c r="DQ31" s="28">
        <v>43</v>
      </c>
      <c r="DR31" s="23">
        <v>48</v>
      </c>
      <c r="DT31" s="60">
        <v>38</v>
      </c>
      <c r="DU31" s="59">
        <v>36</v>
      </c>
      <c r="DV31" s="56">
        <v>46</v>
      </c>
      <c r="DW31" s="64">
        <v>49</v>
      </c>
      <c r="DX31" s="66">
        <v>4</v>
      </c>
      <c r="DY31" s="63">
        <v>32</v>
      </c>
      <c r="DZ31" s="64">
        <v>49</v>
      </c>
      <c r="EA31" s="66">
        <v>41</v>
      </c>
      <c r="EB31" s="63">
        <v>48</v>
      </c>
      <c r="ED31" s="91">
        <v>111</v>
      </c>
      <c r="EE31" s="94">
        <v>3</v>
      </c>
      <c r="EF31" s="96">
        <v>31</v>
      </c>
      <c r="EH31" s="126">
        <v>25</v>
      </c>
      <c r="EI31" s="117">
        <v>15</v>
      </c>
      <c r="EJ31" s="118">
        <v>40</v>
      </c>
      <c r="EK31" s="115">
        <v>6</v>
      </c>
      <c r="EL31" s="116">
        <v>34</v>
      </c>
      <c r="EM31" s="117">
        <v>50</v>
      </c>
      <c r="EN31" s="118">
        <v>50</v>
      </c>
      <c r="EO31" s="113"/>
      <c r="EP31" s="114"/>
      <c r="EQ31" s="117">
        <v>61</v>
      </c>
      <c r="ER31" s="118">
        <v>53</v>
      </c>
      <c r="ET31" s="17">
        <v>23</v>
      </c>
      <c r="EU31" s="28">
        <v>98</v>
      </c>
      <c r="EV31" s="23">
        <v>71</v>
      </c>
      <c r="EW31" s="59" t="s">
        <v>32</v>
      </c>
      <c r="EX31" s="58">
        <v>81</v>
      </c>
      <c r="EY31" s="28">
        <v>94</v>
      </c>
      <c r="EZ31" s="23">
        <v>66</v>
      </c>
      <c r="FA31" s="59" t="s">
        <v>32</v>
      </c>
      <c r="FB31" s="58">
        <v>80</v>
      </c>
      <c r="FC31" s="28" t="s">
        <v>122</v>
      </c>
      <c r="FD31" s="23" t="s">
        <v>118</v>
      </c>
      <c r="FE31" s="59" t="s">
        <v>32</v>
      </c>
      <c r="FF31" s="58">
        <v>77</v>
      </c>
      <c r="FG31" s="28" t="s">
        <v>122</v>
      </c>
      <c r="FH31" s="23" t="s">
        <v>118</v>
      </c>
      <c r="FJ31" s="89">
        <v>25</v>
      </c>
      <c r="FK31" s="59">
        <v>77</v>
      </c>
      <c r="FL31" s="56">
        <v>57</v>
      </c>
      <c r="FM31" s="90">
        <v>25</v>
      </c>
      <c r="FN31" s="59">
        <v>84</v>
      </c>
      <c r="FO31" s="56">
        <v>60</v>
      </c>
      <c r="FP31" s="150">
        <v>25</v>
      </c>
      <c r="FQ31" s="59">
        <v>77</v>
      </c>
      <c r="FR31" s="56">
        <v>57</v>
      </c>
      <c r="FT31" s="89">
        <v>25</v>
      </c>
      <c r="FU31" s="59">
        <v>8</v>
      </c>
      <c r="FV31" s="56">
        <v>36</v>
      </c>
      <c r="FX31" s="30">
        <v>24</v>
      </c>
      <c r="FY31" s="34">
        <v>99</v>
      </c>
      <c r="FZ31" s="31">
        <v>75</v>
      </c>
      <c r="GA31" s="121"/>
      <c r="GB31" s="123"/>
      <c r="GC31" s="34" t="s">
        <v>32</v>
      </c>
      <c r="GD31" s="31">
        <v>78</v>
      </c>
      <c r="GE31" s="29" t="s">
        <v>122</v>
      </c>
      <c r="GF31" s="21" t="s">
        <v>118</v>
      </c>
      <c r="GG31" s="28" t="s">
        <v>122</v>
      </c>
      <c r="GH31" s="23" t="s">
        <v>119</v>
      </c>
      <c r="GI31" s="70" t="s">
        <v>122</v>
      </c>
      <c r="GJ31" s="71" t="s">
        <v>124</v>
      </c>
    </row>
    <row r="32" spans="1:192" ht="17">
      <c r="A32" s="1">
        <v>31</v>
      </c>
      <c r="B32" s="288">
        <v>4</v>
      </c>
      <c r="C32" s="291">
        <v>3</v>
      </c>
      <c r="F32" t="s">
        <v>131</v>
      </c>
      <c r="G32">
        <f>COUNTIF(C10:C17,4)</f>
        <v>0</v>
      </c>
      <c r="H32">
        <f>COUNTIF(C10:C17,3)</f>
        <v>8</v>
      </c>
      <c r="I32" s="287" t="str">
        <f t="shared" ref="I32:I37" si="8">(G32+H32) &amp; "/8"</f>
        <v>8/8</v>
      </c>
      <c r="K32">
        <f t="shared" si="7"/>
        <v>40</v>
      </c>
      <c r="L32">
        <f>SUM(B75:B84)</f>
        <v>40</v>
      </c>
      <c r="M32">
        <f>COUNTA(B75:B84)</f>
        <v>10</v>
      </c>
      <c r="N32">
        <v>10</v>
      </c>
      <c r="O32" s="215" t="str">
        <f>BQ1</f>
        <v>&gt;99</v>
      </c>
      <c r="P32" s="215">
        <f>BR1</f>
        <v>81</v>
      </c>
      <c r="Q32" s="215"/>
      <c r="R32" s="215" t="str">
        <f>EY1</f>
        <v>&gt;99</v>
      </c>
      <c r="S32" s="215" t="str">
        <f>EZ1</f>
        <v>&gt;81</v>
      </c>
      <c r="V32" s="17">
        <v>26</v>
      </c>
      <c r="W32" s="248">
        <v>82</v>
      </c>
      <c r="X32" s="23">
        <v>59</v>
      </c>
      <c r="Y32" s="189">
        <v>96</v>
      </c>
      <c r="Z32" s="21">
        <v>67</v>
      </c>
      <c r="AA32" s="248">
        <v>63</v>
      </c>
      <c r="AB32" s="23">
        <v>53</v>
      </c>
      <c r="AC32" s="189">
        <v>91</v>
      </c>
      <c r="AD32" s="21">
        <v>64</v>
      </c>
      <c r="AE32" s="248">
        <v>65</v>
      </c>
      <c r="AF32" s="23">
        <v>54</v>
      </c>
      <c r="AG32" s="189">
        <v>66</v>
      </c>
      <c r="AH32" s="21">
        <v>54</v>
      </c>
      <c r="AI32" s="248">
        <v>58</v>
      </c>
      <c r="AJ32" s="23">
        <v>52</v>
      </c>
      <c r="AL32" s="60">
        <v>35</v>
      </c>
      <c r="AM32" s="59">
        <v>30</v>
      </c>
      <c r="AN32" s="56">
        <v>45</v>
      </c>
      <c r="AO32" s="57">
        <v>33</v>
      </c>
      <c r="AP32" s="59">
        <v>1</v>
      </c>
      <c r="AQ32" s="56">
        <v>27</v>
      </c>
      <c r="AR32" s="57">
        <v>26</v>
      </c>
      <c r="AS32" s="176">
        <v>1</v>
      </c>
      <c r="AT32" s="269">
        <v>27</v>
      </c>
      <c r="AV32" s="89">
        <v>45</v>
      </c>
      <c r="AW32" s="59" t="s">
        <v>23</v>
      </c>
      <c r="AX32" s="56">
        <v>22</v>
      </c>
      <c r="AZ32" s="126">
        <v>26</v>
      </c>
      <c r="BA32" s="117">
        <v>23</v>
      </c>
      <c r="BB32" s="118">
        <v>43</v>
      </c>
      <c r="BC32" s="115">
        <v>12</v>
      </c>
      <c r="BD32" s="116">
        <v>38</v>
      </c>
      <c r="BE32" s="117">
        <v>69</v>
      </c>
      <c r="BF32" s="118">
        <v>55</v>
      </c>
      <c r="BG32" s="113"/>
      <c r="BH32" s="114"/>
      <c r="BI32" s="117">
        <v>77</v>
      </c>
      <c r="BJ32" s="118">
        <v>57</v>
      </c>
      <c r="BL32" s="30">
        <v>24</v>
      </c>
      <c r="BM32" s="34">
        <v>98</v>
      </c>
      <c r="BN32" s="31">
        <v>72</v>
      </c>
      <c r="BO32" s="143">
        <v>99</v>
      </c>
      <c r="BP32" s="144">
        <v>73</v>
      </c>
      <c r="BQ32" s="34">
        <v>95</v>
      </c>
      <c r="BR32" s="31">
        <v>66</v>
      </c>
      <c r="BS32" s="143" t="s">
        <v>32</v>
      </c>
      <c r="BT32" s="144">
        <v>78</v>
      </c>
      <c r="BU32" s="59" t="s">
        <v>32</v>
      </c>
      <c r="BV32" s="58" t="s">
        <v>118</v>
      </c>
      <c r="BW32" s="143" t="s">
        <v>32</v>
      </c>
      <c r="BX32" s="144">
        <v>81</v>
      </c>
      <c r="BY32" s="59" t="s">
        <v>32</v>
      </c>
      <c r="BZ32" s="58" t="s">
        <v>117</v>
      </c>
      <c r="CB32" s="89">
        <v>26</v>
      </c>
      <c r="CC32" s="59">
        <v>68</v>
      </c>
      <c r="CD32" s="56">
        <v>55</v>
      </c>
      <c r="CE32" s="90">
        <v>26</v>
      </c>
      <c r="CF32" s="59">
        <v>83</v>
      </c>
      <c r="CG32" s="56">
        <v>59</v>
      </c>
      <c r="CH32" s="150">
        <v>26</v>
      </c>
      <c r="CI32" s="59">
        <v>83</v>
      </c>
      <c r="CJ32" s="56">
        <v>60</v>
      </c>
      <c r="CL32" s="89">
        <v>26</v>
      </c>
      <c r="CM32" s="181">
        <v>9</v>
      </c>
      <c r="CN32" s="58">
        <v>37</v>
      </c>
      <c r="CP32" s="17">
        <v>25</v>
      </c>
      <c r="CQ32" s="28">
        <v>99</v>
      </c>
      <c r="CR32" s="23">
        <v>75</v>
      </c>
      <c r="CS32" s="70"/>
      <c r="CT32" s="71"/>
      <c r="CU32" s="28" t="s">
        <v>32</v>
      </c>
      <c r="CV32" s="23">
        <v>76</v>
      </c>
      <c r="CW32" s="29" t="s">
        <v>32</v>
      </c>
      <c r="CX32" s="21" t="s">
        <v>118</v>
      </c>
      <c r="CY32" s="18"/>
      <c r="CZ32" s="19"/>
      <c r="DA32" s="24"/>
      <c r="DB32" s="25"/>
      <c r="DD32" s="17">
        <v>26</v>
      </c>
      <c r="DE32" s="28">
        <v>76</v>
      </c>
      <c r="DF32" s="23">
        <v>57</v>
      </c>
      <c r="DG32" s="29">
        <v>96</v>
      </c>
      <c r="DH32" s="21">
        <v>67</v>
      </c>
      <c r="DI32" s="28">
        <v>59</v>
      </c>
      <c r="DJ32" s="23">
        <v>52</v>
      </c>
      <c r="DK32" s="29">
        <v>88</v>
      </c>
      <c r="DL32" s="21">
        <v>62</v>
      </c>
      <c r="DM32" s="28">
        <v>52</v>
      </c>
      <c r="DN32" s="23">
        <v>50</v>
      </c>
      <c r="DO32" s="29">
        <v>62</v>
      </c>
      <c r="DP32" s="21">
        <v>53</v>
      </c>
      <c r="DQ32" s="28">
        <v>49</v>
      </c>
      <c r="DR32" s="23">
        <v>50</v>
      </c>
      <c r="DT32" s="60">
        <v>39</v>
      </c>
      <c r="DU32" s="59">
        <v>41</v>
      </c>
      <c r="DV32" s="56">
        <v>48</v>
      </c>
      <c r="DW32" s="57">
        <v>50</v>
      </c>
      <c r="DX32" s="59">
        <v>4</v>
      </c>
      <c r="DY32" s="56">
        <v>33</v>
      </c>
      <c r="DZ32" s="57">
        <v>50</v>
      </c>
      <c r="EA32" s="59">
        <v>46</v>
      </c>
      <c r="EB32" s="56">
        <v>49</v>
      </c>
      <c r="ED32" s="89">
        <v>112</v>
      </c>
      <c r="EE32" s="181">
        <v>3</v>
      </c>
      <c r="EF32" s="58">
        <v>31</v>
      </c>
      <c r="EH32" s="126">
        <v>26</v>
      </c>
      <c r="EI32" s="117">
        <v>19</v>
      </c>
      <c r="EJ32" s="118">
        <v>41</v>
      </c>
      <c r="EK32" s="115">
        <v>7</v>
      </c>
      <c r="EL32" s="116">
        <v>35</v>
      </c>
      <c r="EM32" s="117">
        <v>60</v>
      </c>
      <c r="EN32" s="118">
        <v>52</v>
      </c>
      <c r="EO32" s="113"/>
      <c r="EP32" s="114"/>
      <c r="EQ32" s="117">
        <v>68</v>
      </c>
      <c r="ER32" s="118">
        <v>55</v>
      </c>
      <c r="ET32" s="30">
        <v>24</v>
      </c>
      <c r="EU32" s="34">
        <v>99</v>
      </c>
      <c r="EV32" s="31">
        <v>73</v>
      </c>
      <c r="EW32" s="59" t="s">
        <v>32</v>
      </c>
      <c r="EX32" s="58" t="s">
        <v>118</v>
      </c>
      <c r="EY32" s="34">
        <v>96</v>
      </c>
      <c r="EZ32" s="31">
        <v>67</v>
      </c>
      <c r="FA32" s="143" t="s">
        <v>32</v>
      </c>
      <c r="FB32" s="144">
        <v>80</v>
      </c>
      <c r="FC32" s="28" t="s">
        <v>122</v>
      </c>
      <c r="FD32" s="23" t="s">
        <v>118</v>
      </c>
      <c r="FE32" s="143" t="s">
        <v>32</v>
      </c>
      <c r="FF32" s="144">
        <v>78</v>
      </c>
      <c r="FG32" s="28" t="s">
        <v>122</v>
      </c>
      <c r="FH32" s="23" t="s">
        <v>118</v>
      </c>
      <c r="FJ32" s="89">
        <v>26</v>
      </c>
      <c r="FK32" s="59">
        <v>80</v>
      </c>
      <c r="FL32" s="56">
        <v>58</v>
      </c>
      <c r="FM32" s="90">
        <v>26</v>
      </c>
      <c r="FN32" s="59">
        <v>86</v>
      </c>
      <c r="FO32" s="56">
        <v>61</v>
      </c>
      <c r="FP32" s="150">
        <v>26</v>
      </c>
      <c r="FQ32" s="59">
        <v>80</v>
      </c>
      <c r="FR32" s="56">
        <v>59</v>
      </c>
      <c r="FT32" s="89">
        <v>26</v>
      </c>
      <c r="FU32" s="59">
        <v>9</v>
      </c>
      <c r="FV32" s="56">
        <v>36</v>
      </c>
      <c r="FX32" s="17">
        <v>25</v>
      </c>
      <c r="FY32" s="28" t="s">
        <v>32</v>
      </c>
      <c r="FZ32" s="23">
        <v>76</v>
      </c>
      <c r="GA32" s="70"/>
      <c r="GB32" s="71"/>
      <c r="GC32" s="28" t="s">
        <v>32</v>
      </c>
      <c r="GD32" s="23">
        <v>81</v>
      </c>
      <c r="GE32" s="29" t="s">
        <v>122</v>
      </c>
      <c r="GF32" s="21" t="s">
        <v>118</v>
      </c>
      <c r="GG32" s="18"/>
      <c r="GH32" s="19"/>
      <c r="GI32" s="24"/>
      <c r="GJ32" s="25"/>
    </row>
    <row r="33" spans="1:192" ht="17">
      <c r="A33" s="1">
        <v>32</v>
      </c>
      <c r="B33" s="290">
        <v>4</v>
      </c>
      <c r="C33" s="291">
        <v>3</v>
      </c>
      <c r="F33" t="s">
        <v>132</v>
      </c>
      <c r="G33">
        <f>COUNTIF(C18:C25,4)</f>
        <v>0</v>
      </c>
      <c r="H33">
        <f>COUNTIF(C18:C25,3)</f>
        <v>8</v>
      </c>
      <c r="I33" s="287" t="str">
        <f t="shared" si="8"/>
        <v>8/8</v>
      </c>
      <c r="K33">
        <f t="shared" si="7"/>
        <v>36</v>
      </c>
      <c r="L33">
        <f>SUM(B85:B93)</f>
        <v>36</v>
      </c>
      <c r="M33">
        <f>COUNTA(B85:B93)</f>
        <v>9</v>
      </c>
      <c r="N33">
        <v>9</v>
      </c>
      <c r="O33" s="215" t="str">
        <f>BS1</f>
        <v>&gt;99</v>
      </c>
      <c r="P33" s="215" t="str">
        <f>BT1</f>
        <v>&gt;81</v>
      </c>
      <c r="Q33" s="215"/>
      <c r="R33" s="215" t="str">
        <f>FA1</f>
        <v>&gt;99</v>
      </c>
      <c r="S33" s="215" t="str">
        <f>FB1</f>
        <v>&gt;81</v>
      </c>
      <c r="V33" s="17">
        <v>27</v>
      </c>
      <c r="W33" s="248">
        <v>88</v>
      </c>
      <c r="X33" s="23">
        <v>62</v>
      </c>
      <c r="Y33" s="189">
        <v>97</v>
      </c>
      <c r="Z33" s="21">
        <v>69</v>
      </c>
      <c r="AA33" s="248">
        <v>68</v>
      </c>
      <c r="AB33" s="23">
        <v>55</v>
      </c>
      <c r="AC33" s="189">
        <v>96</v>
      </c>
      <c r="AD33" s="21">
        <v>68</v>
      </c>
      <c r="AE33" s="248">
        <v>72</v>
      </c>
      <c r="AF33" s="23">
        <v>56</v>
      </c>
      <c r="AG33" s="189">
        <v>73</v>
      </c>
      <c r="AH33" s="21">
        <v>56</v>
      </c>
      <c r="AI33" s="248">
        <v>65</v>
      </c>
      <c r="AJ33" s="23">
        <v>54</v>
      </c>
      <c r="AL33" s="60">
        <v>36</v>
      </c>
      <c r="AM33" s="59">
        <v>35</v>
      </c>
      <c r="AN33" s="56">
        <v>46</v>
      </c>
      <c r="AO33" s="57">
        <v>34</v>
      </c>
      <c r="AP33" s="59">
        <v>1</v>
      </c>
      <c r="AQ33" s="56">
        <v>27</v>
      </c>
      <c r="AR33" s="57">
        <v>27</v>
      </c>
      <c r="AS33" s="176">
        <v>1</v>
      </c>
      <c r="AT33" s="269">
        <v>27</v>
      </c>
      <c r="AV33" s="89">
        <v>46</v>
      </c>
      <c r="AW33" s="59" t="s">
        <v>23</v>
      </c>
      <c r="AX33" s="56">
        <v>22</v>
      </c>
      <c r="AZ33" s="126">
        <v>27</v>
      </c>
      <c r="BA33" s="117">
        <v>28</v>
      </c>
      <c r="BB33" s="118">
        <v>44</v>
      </c>
      <c r="BC33" s="115">
        <v>15</v>
      </c>
      <c r="BD33" s="116">
        <v>40</v>
      </c>
      <c r="BE33" s="117">
        <v>77</v>
      </c>
      <c r="BF33" s="118">
        <v>57</v>
      </c>
      <c r="BG33" s="113"/>
      <c r="BH33" s="114"/>
      <c r="BI33" s="117">
        <v>84</v>
      </c>
      <c r="BJ33" s="118">
        <v>60</v>
      </c>
      <c r="BL33" s="17">
        <v>25</v>
      </c>
      <c r="BM33" s="28">
        <v>99</v>
      </c>
      <c r="BN33" s="23">
        <v>72</v>
      </c>
      <c r="BO33" s="59" t="s">
        <v>32</v>
      </c>
      <c r="BP33" s="58">
        <v>76</v>
      </c>
      <c r="BQ33" s="28">
        <v>96</v>
      </c>
      <c r="BR33" s="23">
        <v>68</v>
      </c>
      <c r="BS33" s="59" t="s">
        <v>32</v>
      </c>
      <c r="BT33" s="58">
        <v>78</v>
      </c>
      <c r="BU33" s="18"/>
      <c r="BV33" s="19"/>
      <c r="BW33" s="59" t="s">
        <v>32</v>
      </c>
      <c r="BX33" s="58" t="s">
        <v>118</v>
      </c>
      <c r="BY33" s="59" t="s">
        <v>32</v>
      </c>
      <c r="BZ33" s="58" t="s">
        <v>117</v>
      </c>
      <c r="CB33" s="89">
        <v>27</v>
      </c>
      <c r="CC33" s="59">
        <v>72</v>
      </c>
      <c r="CD33" s="56">
        <v>56</v>
      </c>
      <c r="CE33" s="90">
        <v>27</v>
      </c>
      <c r="CF33" s="59">
        <v>84</v>
      </c>
      <c r="CG33" s="56">
        <v>60</v>
      </c>
      <c r="CH33" s="150">
        <v>27</v>
      </c>
      <c r="CI33" s="59">
        <v>85</v>
      </c>
      <c r="CJ33" s="56">
        <v>60</v>
      </c>
      <c r="CL33" s="89">
        <v>27</v>
      </c>
      <c r="CM33" s="181">
        <v>10</v>
      </c>
      <c r="CN33" s="58">
        <v>37</v>
      </c>
      <c r="CP33" s="17">
        <v>26</v>
      </c>
      <c r="CQ33" s="28" t="s">
        <v>32</v>
      </c>
      <c r="CR33" s="23">
        <v>76</v>
      </c>
      <c r="CS33" s="70"/>
      <c r="CT33" s="71"/>
      <c r="CU33" s="28" t="s">
        <v>32</v>
      </c>
      <c r="CV33" s="23">
        <v>78</v>
      </c>
      <c r="CW33" s="29" t="s">
        <v>32</v>
      </c>
      <c r="CX33" s="21" t="s">
        <v>118</v>
      </c>
      <c r="CY33" s="18"/>
      <c r="CZ33" s="19"/>
      <c r="DA33" s="24"/>
      <c r="DB33" s="25"/>
      <c r="DD33" s="17">
        <v>27</v>
      </c>
      <c r="DE33" s="28">
        <v>83</v>
      </c>
      <c r="DF33" s="23">
        <v>60</v>
      </c>
      <c r="DG33" s="29">
        <v>97</v>
      </c>
      <c r="DH33" s="21">
        <v>69</v>
      </c>
      <c r="DI33" s="28">
        <v>65</v>
      </c>
      <c r="DJ33" s="23">
        <v>54</v>
      </c>
      <c r="DK33" s="29">
        <v>93</v>
      </c>
      <c r="DL33" s="21">
        <v>65</v>
      </c>
      <c r="DM33" s="28">
        <v>61</v>
      </c>
      <c r="DN33" s="23">
        <v>53</v>
      </c>
      <c r="DO33" s="29">
        <v>69</v>
      </c>
      <c r="DP33" s="21">
        <v>55</v>
      </c>
      <c r="DQ33" s="28">
        <v>54</v>
      </c>
      <c r="DR33" s="23">
        <v>51</v>
      </c>
      <c r="DT33" s="60">
        <v>40</v>
      </c>
      <c r="DU33" s="59">
        <v>46</v>
      </c>
      <c r="DV33" s="56">
        <v>49</v>
      </c>
      <c r="DW33" s="57">
        <v>51</v>
      </c>
      <c r="DX33" s="59">
        <v>5</v>
      </c>
      <c r="DY33" s="56">
        <v>34</v>
      </c>
      <c r="DZ33" s="57">
        <v>51</v>
      </c>
      <c r="EA33" s="59">
        <v>51</v>
      </c>
      <c r="EB33" s="56">
        <v>50</v>
      </c>
      <c r="ED33" s="89">
        <v>113</v>
      </c>
      <c r="EE33" s="181">
        <v>3</v>
      </c>
      <c r="EF33" s="58">
        <v>31</v>
      </c>
      <c r="EH33" s="126">
        <v>27</v>
      </c>
      <c r="EI33" s="117">
        <v>23</v>
      </c>
      <c r="EJ33" s="118">
        <v>43</v>
      </c>
      <c r="EK33" s="115">
        <v>9</v>
      </c>
      <c r="EL33" s="116">
        <v>37</v>
      </c>
      <c r="EM33" s="117">
        <v>68</v>
      </c>
      <c r="EN33" s="118">
        <v>55</v>
      </c>
      <c r="EO33" s="113"/>
      <c r="EP33" s="114"/>
      <c r="EQ33" s="117">
        <v>76</v>
      </c>
      <c r="ER33" s="118">
        <v>57</v>
      </c>
      <c r="ET33" s="17">
        <v>25</v>
      </c>
      <c r="EU33" s="28">
        <v>99</v>
      </c>
      <c r="EV33" s="23">
        <v>74</v>
      </c>
      <c r="EW33" s="59" t="s">
        <v>123</v>
      </c>
      <c r="EX33" s="58" t="s">
        <v>118</v>
      </c>
      <c r="EY33" s="28">
        <v>97</v>
      </c>
      <c r="EZ33" s="23">
        <v>68</v>
      </c>
      <c r="FA33" s="59" t="s">
        <v>32</v>
      </c>
      <c r="FB33" s="58">
        <v>81</v>
      </c>
      <c r="FC33" s="18"/>
      <c r="FD33" s="19"/>
      <c r="FE33" s="59" t="s">
        <v>32</v>
      </c>
      <c r="FF33" s="58">
        <v>79</v>
      </c>
      <c r="FG33" s="28" t="s">
        <v>122</v>
      </c>
      <c r="FH33" s="23" t="s">
        <v>118</v>
      </c>
      <c r="FJ33" s="89">
        <v>27</v>
      </c>
      <c r="FK33" s="59">
        <v>83</v>
      </c>
      <c r="FL33" s="56">
        <v>59</v>
      </c>
      <c r="FM33" s="90">
        <v>27</v>
      </c>
      <c r="FN33" s="59">
        <v>89</v>
      </c>
      <c r="FO33" s="56">
        <v>62</v>
      </c>
      <c r="FP33" s="150">
        <v>27</v>
      </c>
      <c r="FQ33" s="59">
        <v>83</v>
      </c>
      <c r="FR33" s="56">
        <v>60</v>
      </c>
      <c r="FT33" s="89">
        <v>27</v>
      </c>
      <c r="FU33" s="59">
        <v>10</v>
      </c>
      <c r="FV33" s="56">
        <v>37</v>
      </c>
      <c r="FX33" s="17">
        <v>26</v>
      </c>
      <c r="FY33" s="28" t="s">
        <v>32</v>
      </c>
      <c r="FZ33" s="23">
        <v>78</v>
      </c>
      <c r="GA33" s="70"/>
      <c r="GB33" s="71"/>
      <c r="GC33" s="28" t="s">
        <v>32</v>
      </c>
      <c r="GD33" s="23" t="s">
        <v>118</v>
      </c>
      <c r="GE33" s="29" t="s">
        <v>122</v>
      </c>
      <c r="GF33" s="21" t="s">
        <v>118</v>
      </c>
      <c r="GG33" s="18"/>
      <c r="GH33" s="19"/>
      <c r="GI33" s="24"/>
      <c r="GJ33" s="25"/>
    </row>
    <row r="34" spans="1:192" ht="17">
      <c r="A34" s="1">
        <v>33</v>
      </c>
      <c r="B34" s="290">
        <v>4</v>
      </c>
      <c r="C34" s="291">
        <v>3</v>
      </c>
      <c r="F34" t="s">
        <v>133</v>
      </c>
      <c r="G34">
        <f>COUNTIF(C26:C32,4)</f>
        <v>0</v>
      </c>
      <c r="H34">
        <f>COUNTIF(C26:C32,3)</f>
        <v>7</v>
      </c>
      <c r="I34" s="287" t="str">
        <f>(G34+H34) &amp; "/7"</f>
        <v>7/7</v>
      </c>
      <c r="K34">
        <f t="shared" si="7"/>
        <v>24</v>
      </c>
      <c r="L34">
        <f>SUM(B94:B99)</f>
        <v>24</v>
      </c>
      <c r="M34">
        <f>COUNTA(B94:B99)</f>
        <v>6</v>
      </c>
      <c r="N34">
        <v>6</v>
      </c>
      <c r="O34" s="215" t="str">
        <f>BU1</f>
        <v>&gt;99</v>
      </c>
      <c r="P34" s="215" t="str">
        <f>BV1</f>
        <v>&gt;81</v>
      </c>
      <c r="Q34" s="215"/>
      <c r="R34" s="215" t="str">
        <f>FC1</f>
        <v>&gt;99</v>
      </c>
      <c r="S34" s="215" t="str">
        <f>FD1</f>
        <v>&gt;81</v>
      </c>
      <c r="V34" s="17">
        <v>28</v>
      </c>
      <c r="W34" s="248">
        <v>92</v>
      </c>
      <c r="X34" s="23">
        <v>64</v>
      </c>
      <c r="Y34" s="189">
        <v>98</v>
      </c>
      <c r="Z34" s="21">
        <v>71</v>
      </c>
      <c r="AA34" s="248">
        <v>74</v>
      </c>
      <c r="AB34" s="23">
        <v>56</v>
      </c>
      <c r="AC34" s="189">
        <v>99</v>
      </c>
      <c r="AD34" s="21">
        <v>74</v>
      </c>
      <c r="AE34" s="248">
        <v>78</v>
      </c>
      <c r="AF34" s="23">
        <v>58</v>
      </c>
      <c r="AG34" s="189">
        <v>81</v>
      </c>
      <c r="AH34" s="21">
        <v>59</v>
      </c>
      <c r="AI34" s="248">
        <v>70</v>
      </c>
      <c r="AJ34" s="23">
        <v>55</v>
      </c>
      <c r="AL34" s="60">
        <v>37</v>
      </c>
      <c r="AM34" s="59">
        <v>39</v>
      </c>
      <c r="AN34" s="56">
        <v>47</v>
      </c>
      <c r="AO34" s="57">
        <v>35</v>
      </c>
      <c r="AP34" s="59">
        <v>1</v>
      </c>
      <c r="AQ34" s="56">
        <v>28</v>
      </c>
      <c r="AR34" s="57">
        <v>28</v>
      </c>
      <c r="AS34" s="176">
        <v>1</v>
      </c>
      <c r="AT34" s="269">
        <v>28</v>
      </c>
      <c r="AV34" s="89">
        <v>47</v>
      </c>
      <c r="AW34" s="59" t="s">
        <v>23</v>
      </c>
      <c r="AX34" s="56">
        <v>22</v>
      </c>
      <c r="AZ34" s="126">
        <v>28</v>
      </c>
      <c r="BA34" s="117">
        <v>32</v>
      </c>
      <c r="BB34" s="118">
        <v>45</v>
      </c>
      <c r="BC34" s="115">
        <v>19</v>
      </c>
      <c r="BD34" s="116">
        <v>41</v>
      </c>
      <c r="BE34" s="117">
        <v>83</v>
      </c>
      <c r="BF34" s="118">
        <v>59</v>
      </c>
      <c r="BG34" s="113"/>
      <c r="BH34" s="114"/>
      <c r="BI34" s="117">
        <v>93</v>
      </c>
      <c r="BJ34" s="118">
        <v>65</v>
      </c>
      <c r="BL34" s="17">
        <v>26</v>
      </c>
      <c r="BM34" s="28">
        <v>99</v>
      </c>
      <c r="BN34" s="23">
        <v>74</v>
      </c>
      <c r="BO34" s="59" t="s">
        <v>32</v>
      </c>
      <c r="BP34" s="58">
        <v>78</v>
      </c>
      <c r="BQ34" s="28">
        <v>97</v>
      </c>
      <c r="BR34" s="23">
        <v>69</v>
      </c>
      <c r="BS34" s="59" t="s">
        <v>32</v>
      </c>
      <c r="BT34" s="58">
        <v>78</v>
      </c>
      <c r="BU34" s="18"/>
      <c r="BV34" s="19"/>
      <c r="BW34" s="59" t="s">
        <v>32</v>
      </c>
      <c r="BX34" s="58" t="s">
        <v>118</v>
      </c>
      <c r="BY34" s="59" t="s">
        <v>32</v>
      </c>
      <c r="BZ34" s="58" t="s">
        <v>117</v>
      </c>
      <c r="CB34" s="89">
        <v>28</v>
      </c>
      <c r="CC34" s="59">
        <v>75</v>
      </c>
      <c r="CD34" s="56">
        <v>57</v>
      </c>
      <c r="CE34" s="90">
        <v>28</v>
      </c>
      <c r="CF34" s="59">
        <v>85</v>
      </c>
      <c r="CG34" s="56">
        <v>61</v>
      </c>
      <c r="CH34" s="150">
        <v>28</v>
      </c>
      <c r="CI34" s="59">
        <v>87</v>
      </c>
      <c r="CJ34" s="56">
        <v>61</v>
      </c>
      <c r="CL34" s="89">
        <v>28</v>
      </c>
      <c r="CM34" s="181">
        <v>11</v>
      </c>
      <c r="CN34" s="58">
        <v>37</v>
      </c>
      <c r="CP34" s="17">
        <v>27</v>
      </c>
      <c r="CQ34" s="28" t="s">
        <v>32</v>
      </c>
      <c r="CR34" s="23">
        <v>78</v>
      </c>
      <c r="CS34" s="70"/>
      <c r="CT34" s="71"/>
      <c r="CU34" s="28" t="s">
        <v>32</v>
      </c>
      <c r="CV34" s="23">
        <v>80</v>
      </c>
      <c r="CW34" s="29" t="s">
        <v>32</v>
      </c>
      <c r="CX34" s="21" t="s">
        <v>118</v>
      </c>
      <c r="CY34" s="18"/>
      <c r="CZ34" s="19"/>
      <c r="DA34" s="24"/>
      <c r="DB34" s="25"/>
      <c r="DD34" s="17">
        <v>28</v>
      </c>
      <c r="DE34" s="28">
        <v>89</v>
      </c>
      <c r="DF34" s="23">
        <v>62</v>
      </c>
      <c r="DG34" s="29">
        <v>98</v>
      </c>
      <c r="DH34" s="21">
        <v>70</v>
      </c>
      <c r="DI34" s="28">
        <v>71</v>
      </c>
      <c r="DJ34" s="23">
        <v>56</v>
      </c>
      <c r="DK34" s="29">
        <v>98</v>
      </c>
      <c r="DL34" s="21">
        <v>70</v>
      </c>
      <c r="DM34" s="28">
        <v>70</v>
      </c>
      <c r="DN34" s="23">
        <v>55</v>
      </c>
      <c r="DO34" s="29">
        <v>75</v>
      </c>
      <c r="DP34" s="21">
        <v>57</v>
      </c>
      <c r="DQ34" s="28">
        <v>59</v>
      </c>
      <c r="DR34" s="23">
        <v>52</v>
      </c>
      <c r="DT34" s="60">
        <v>41</v>
      </c>
      <c r="DU34" s="59">
        <v>51</v>
      </c>
      <c r="DV34" s="56">
        <v>50</v>
      </c>
      <c r="DW34" s="57">
        <v>52</v>
      </c>
      <c r="DX34" s="59">
        <v>6</v>
      </c>
      <c r="DY34" s="56">
        <v>35</v>
      </c>
      <c r="DZ34" s="57">
        <v>52</v>
      </c>
      <c r="EA34" s="59">
        <v>55</v>
      </c>
      <c r="EB34" s="56">
        <v>51</v>
      </c>
      <c r="ED34" s="89">
        <v>114</v>
      </c>
      <c r="EE34" s="181">
        <v>3</v>
      </c>
      <c r="EF34" s="58">
        <v>31</v>
      </c>
      <c r="EH34" s="126">
        <v>28</v>
      </c>
      <c r="EI34" s="117">
        <v>26</v>
      </c>
      <c r="EJ34" s="118">
        <v>44</v>
      </c>
      <c r="EK34" s="115">
        <v>12</v>
      </c>
      <c r="EL34" s="116">
        <v>38</v>
      </c>
      <c r="EM34" s="117">
        <v>75</v>
      </c>
      <c r="EN34" s="118">
        <v>57</v>
      </c>
      <c r="EO34" s="113"/>
      <c r="EP34" s="114"/>
      <c r="EQ34" s="117">
        <v>90</v>
      </c>
      <c r="ER34" s="118">
        <v>63</v>
      </c>
      <c r="ET34" s="17">
        <v>26</v>
      </c>
      <c r="EU34" s="28">
        <v>99</v>
      </c>
      <c r="EV34" s="23">
        <v>75</v>
      </c>
      <c r="EW34" s="59" t="s">
        <v>122</v>
      </c>
      <c r="EX34" s="58" t="s">
        <v>118</v>
      </c>
      <c r="EY34" s="28">
        <v>97</v>
      </c>
      <c r="EZ34" s="23">
        <v>69</v>
      </c>
      <c r="FA34" s="59" t="s">
        <v>32</v>
      </c>
      <c r="FB34" s="58">
        <v>81</v>
      </c>
      <c r="FC34" s="18"/>
      <c r="FD34" s="19"/>
      <c r="FE34" s="59" t="s">
        <v>32</v>
      </c>
      <c r="FF34" s="58">
        <v>80</v>
      </c>
      <c r="FG34" s="28" t="s">
        <v>122</v>
      </c>
      <c r="FH34" s="23" t="s">
        <v>118</v>
      </c>
      <c r="FJ34" s="89">
        <v>28</v>
      </c>
      <c r="FK34" s="59">
        <v>85</v>
      </c>
      <c r="FL34" s="56">
        <v>60</v>
      </c>
      <c r="FM34" s="90">
        <v>28</v>
      </c>
      <c r="FN34" s="59">
        <v>91</v>
      </c>
      <c r="FO34" s="56">
        <v>63</v>
      </c>
      <c r="FP34" s="150">
        <v>28</v>
      </c>
      <c r="FQ34" s="59">
        <v>85</v>
      </c>
      <c r="FR34" s="56">
        <v>60</v>
      </c>
      <c r="FT34" s="89">
        <v>28</v>
      </c>
      <c r="FU34" s="59">
        <v>11</v>
      </c>
      <c r="FV34" s="56">
        <v>38</v>
      </c>
      <c r="FX34" s="17">
        <v>27</v>
      </c>
      <c r="FY34" s="28" t="s">
        <v>32</v>
      </c>
      <c r="FZ34" s="23">
        <v>80</v>
      </c>
      <c r="GA34" s="70"/>
      <c r="GB34" s="71"/>
      <c r="GC34" s="28" t="s">
        <v>32</v>
      </c>
      <c r="GD34" s="23" t="s">
        <v>118</v>
      </c>
      <c r="GE34" s="29" t="s">
        <v>122</v>
      </c>
      <c r="GF34" s="21" t="s">
        <v>118</v>
      </c>
      <c r="GG34" s="18"/>
      <c r="GH34" s="19"/>
      <c r="GI34" s="24"/>
      <c r="GJ34" s="25"/>
    </row>
    <row r="35" spans="1:192" ht="18" thickBot="1">
      <c r="A35" s="1">
        <v>34</v>
      </c>
      <c r="B35" s="290">
        <v>4</v>
      </c>
      <c r="C35" s="291">
        <v>3</v>
      </c>
      <c r="F35" t="s">
        <v>134</v>
      </c>
      <c r="G35">
        <f>COUNTIF(C33:C41,4)</f>
        <v>0</v>
      </c>
      <c r="H35">
        <f>COUNTIF(C33:C41,3)</f>
        <v>9</v>
      </c>
      <c r="I35" s="287" t="str">
        <f>(G35+H35) &amp; "/9"</f>
        <v>9/9</v>
      </c>
      <c r="K35">
        <f t="shared" si="7"/>
        <v>32</v>
      </c>
      <c r="L35">
        <f>SUM(B100:B107)</f>
        <v>32</v>
      </c>
      <c r="M35">
        <f>COUNTA(B100:B107)</f>
        <v>8</v>
      </c>
      <c r="N35">
        <v>8</v>
      </c>
      <c r="O35" s="215" t="str">
        <f>BW1</f>
        <v>&gt;99</v>
      </c>
      <c r="P35" s="215" t="str">
        <f>BX1</f>
        <v>&gt;81</v>
      </c>
      <c r="Q35" s="215"/>
      <c r="R35" s="215" t="str">
        <f>FE1</f>
        <v>&gt;99</v>
      </c>
      <c r="S35" s="215" t="str">
        <f>FF1</f>
        <v>&gt;81</v>
      </c>
      <c r="V35" s="30">
        <v>29</v>
      </c>
      <c r="W35" s="34">
        <v>95</v>
      </c>
      <c r="X35" s="31">
        <v>67</v>
      </c>
      <c r="Y35" s="32">
        <v>99</v>
      </c>
      <c r="Z35" s="33">
        <v>73</v>
      </c>
      <c r="AA35" s="34">
        <v>78</v>
      </c>
      <c r="AB35" s="31">
        <v>58</v>
      </c>
      <c r="AC35" s="35"/>
      <c r="AD35" s="36"/>
      <c r="AE35" s="34">
        <v>82</v>
      </c>
      <c r="AF35" s="31">
        <v>59</v>
      </c>
      <c r="AG35" s="32">
        <v>87</v>
      </c>
      <c r="AH35" s="33">
        <v>61</v>
      </c>
      <c r="AI35" s="34">
        <v>75</v>
      </c>
      <c r="AJ35" s="31">
        <v>57</v>
      </c>
      <c r="AL35" s="60">
        <v>38</v>
      </c>
      <c r="AM35" s="59">
        <v>44</v>
      </c>
      <c r="AN35" s="56">
        <v>48</v>
      </c>
      <c r="AO35" s="57">
        <v>36</v>
      </c>
      <c r="AP35" s="59">
        <v>1</v>
      </c>
      <c r="AQ35" s="56">
        <v>28</v>
      </c>
      <c r="AR35" s="64">
        <v>29</v>
      </c>
      <c r="AS35" s="179">
        <v>1</v>
      </c>
      <c r="AT35" s="268">
        <v>28</v>
      </c>
      <c r="AV35" s="89">
        <v>48</v>
      </c>
      <c r="AW35" s="59" t="s">
        <v>23</v>
      </c>
      <c r="AX35" s="56">
        <v>22</v>
      </c>
      <c r="AZ35" s="127">
        <v>29</v>
      </c>
      <c r="BA35" s="119">
        <v>36</v>
      </c>
      <c r="BB35" s="120">
        <v>46</v>
      </c>
      <c r="BC35" s="128">
        <v>24</v>
      </c>
      <c r="BD35" s="125">
        <v>43</v>
      </c>
      <c r="BE35" s="119">
        <v>88</v>
      </c>
      <c r="BF35" s="120">
        <v>62</v>
      </c>
      <c r="BG35" s="122"/>
      <c r="BH35" s="124"/>
      <c r="BI35" s="129"/>
      <c r="BJ35" s="130"/>
      <c r="BL35" s="17">
        <v>27</v>
      </c>
      <c r="BM35" s="28">
        <v>99</v>
      </c>
      <c r="BN35" s="23">
        <v>74</v>
      </c>
      <c r="BO35" s="59" t="s">
        <v>32</v>
      </c>
      <c r="BP35" s="58">
        <v>80</v>
      </c>
      <c r="BQ35" s="28">
        <v>97</v>
      </c>
      <c r="BR35" s="23">
        <v>69</v>
      </c>
      <c r="BS35" s="59" t="s">
        <v>32</v>
      </c>
      <c r="BT35" s="58">
        <v>79</v>
      </c>
      <c r="BU35" s="18"/>
      <c r="BV35" s="19"/>
      <c r="BW35" s="59" t="s">
        <v>32</v>
      </c>
      <c r="BX35" s="58" t="s">
        <v>118</v>
      </c>
      <c r="BY35" s="59" t="s">
        <v>32</v>
      </c>
      <c r="BZ35" s="58" t="s">
        <v>117</v>
      </c>
      <c r="CB35" s="89">
        <v>29</v>
      </c>
      <c r="CC35" s="59">
        <v>79</v>
      </c>
      <c r="CD35" s="56">
        <v>58</v>
      </c>
      <c r="CE35" s="149">
        <v>29</v>
      </c>
      <c r="CF35" s="66">
        <v>87</v>
      </c>
      <c r="CG35" s="63">
        <v>61</v>
      </c>
      <c r="CH35" s="153">
        <v>29</v>
      </c>
      <c r="CI35" s="66">
        <v>88</v>
      </c>
      <c r="CJ35" s="63">
        <v>62</v>
      </c>
      <c r="CL35" s="89">
        <v>29</v>
      </c>
      <c r="CM35" s="181">
        <v>12</v>
      </c>
      <c r="CN35" s="58">
        <v>38</v>
      </c>
      <c r="CP35" s="43">
        <v>28</v>
      </c>
      <c r="CQ35" s="28" t="s">
        <v>32</v>
      </c>
      <c r="CR35" s="23" t="s">
        <v>120</v>
      </c>
      <c r="CS35" s="100"/>
      <c r="CT35" s="101"/>
      <c r="CU35" s="28" t="s">
        <v>32</v>
      </c>
      <c r="CV35" s="23" t="s">
        <v>121</v>
      </c>
      <c r="CW35" s="29" t="s">
        <v>32</v>
      </c>
      <c r="CX35" s="21" t="s">
        <v>118</v>
      </c>
      <c r="CY35" s="44"/>
      <c r="CZ35" s="45"/>
      <c r="DA35" s="46"/>
      <c r="DB35" s="47"/>
      <c r="DD35" s="30">
        <v>29</v>
      </c>
      <c r="DE35" s="34">
        <v>93</v>
      </c>
      <c r="DF35" s="31">
        <v>65</v>
      </c>
      <c r="DG35" s="32">
        <v>99</v>
      </c>
      <c r="DH35" s="33">
        <v>73</v>
      </c>
      <c r="DI35" s="34">
        <v>77</v>
      </c>
      <c r="DJ35" s="31">
        <v>57</v>
      </c>
      <c r="DK35" s="35"/>
      <c r="DL35" s="36"/>
      <c r="DM35" s="34">
        <v>76</v>
      </c>
      <c r="DN35" s="31">
        <v>57</v>
      </c>
      <c r="DO35" s="32">
        <v>81</v>
      </c>
      <c r="DP35" s="33">
        <v>59</v>
      </c>
      <c r="DQ35" s="34">
        <v>64</v>
      </c>
      <c r="DR35" s="31">
        <v>54</v>
      </c>
      <c r="DT35" s="62">
        <v>42</v>
      </c>
      <c r="DU35" s="66">
        <v>55</v>
      </c>
      <c r="DV35" s="63">
        <v>51</v>
      </c>
      <c r="DW35" s="57">
        <v>53</v>
      </c>
      <c r="DX35" s="59">
        <v>7</v>
      </c>
      <c r="DY35" s="56">
        <v>35</v>
      </c>
      <c r="DZ35" s="57">
        <v>53</v>
      </c>
      <c r="EA35" s="59">
        <v>58</v>
      </c>
      <c r="EB35" s="56">
        <v>52</v>
      </c>
      <c r="ED35" s="89">
        <v>115</v>
      </c>
      <c r="EE35" s="181">
        <v>3</v>
      </c>
      <c r="EF35" s="58">
        <v>32</v>
      </c>
      <c r="EH35" s="127">
        <v>29</v>
      </c>
      <c r="EI35" s="119">
        <v>31</v>
      </c>
      <c r="EJ35" s="120">
        <v>45</v>
      </c>
      <c r="EK35" s="128">
        <v>16</v>
      </c>
      <c r="EL35" s="125">
        <v>40</v>
      </c>
      <c r="EM35" s="119">
        <v>80</v>
      </c>
      <c r="EN35" s="120">
        <v>58</v>
      </c>
      <c r="EO35" s="122"/>
      <c r="EP35" s="124"/>
      <c r="EQ35" s="129"/>
      <c r="ER35" s="130"/>
      <c r="ET35" s="17">
        <v>27</v>
      </c>
      <c r="EU35" s="28">
        <v>99</v>
      </c>
      <c r="EV35" s="23">
        <v>75</v>
      </c>
      <c r="EW35" s="59" t="s">
        <v>122</v>
      </c>
      <c r="EX35" s="58" t="s">
        <v>118</v>
      </c>
      <c r="EY35" s="28">
        <v>97</v>
      </c>
      <c r="EZ35" s="23">
        <v>69</v>
      </c>
      <c r="FA35" s="59" t="s">
        <v>122</v>
      </c>
      <c r="FB35" s="58" t="s">
        <v>118</v>
      </c>
      <c r="FC35" s="18"/>
      <c r="FD35" s="19"/>
      <c r="FE35" s="59" t="s">
        <v>32</v>
      </c>
      <c r="FF35" s="58">
        <v>81</v>
      </c>
      <c r="FG35" s="28" t="s">
        <v>122</v>
      </c>
      <c r="FH35" s="23" t="s">
        <v>118</v>
      </c>
      <c r="FJ35" s="151">
        <v>29</v>
      </c>
      <c r="FK35" s="66">
        <v>87</v>
      </c>
      <c r="FL35" s="63">
        <v>61</v>
      </c>
      <c r="FM35" s="149">
        <v>29</v>
      </c>
      <c r="FN35" s="66">
        <v>92</v>
      </c>
      <c r="FO35" s="63">
        <v>64</v>
      </c>
      <c r="FP35" s="153">
        <v>29</v>
      </c>
      <c r="FQ35" s="66">
        <v>87</v>
      </c>
      <c r="FR35" s="63">
        <v>61</v>
      </c>
      <c r="FT35" s="91">
        <v>29</v>
      </c>
      <c r="FU35" s="94">
        <v>12</v>
      </c>
      <c r="FV35" s="92">
        <v>38</v>
      </c>
      <c r="FX35" s="43">
        <v>28</v>
      </c>
      <c r="FY35" s="48" t="s">
        <v>32</v>
      </c>
      <c r="FZ35" s="49">
        <v>81</v>
      </c>
      <c r="GA35" s="100"/>
      <c r="GB35" s="101"/>
      <c r="GC35" s="28" t="s">
        <v>32</v>
      </c>
      <c r="GD35" s="23" t="s">
        <v>118</v>
      </c>
      <c r="GE35" s="29" t="s">
        <v>122</v>
      </c>
      <c r="GF35" s="21" t="s">
        <v>118</v>
      </c>
      <c r="GG35" s="44"/>
      <c r="GH35" s="45"/>
      <c r="GI35" s="46"/>
      <c r="GJ35" s="47"/>
    </row>
    <row r="36" spans="1:192" ht="18" thickBot="1">
      <c r="A36" s="1">
        <v>35</v>
      </c>
      <c r="B36" s="292">
        <v>4</v>
      </c>
      <c r="C36" s="293">
        <v>3</v>
      </c>
      <c r="F36" t="s">
        <v>135</v>
      </c>
      <c r="G36">
        <f>COUNTIF(C42:C49,4)</f>
        <v>0</v>
      </c>
      <c r="H36">
        <f>COUNTIF(C42:C49,3)</f>
        <v>8</v>
      </c>
      <c r="I36" s="287" t="str">
        <f t="shared" si="8"/>
        <v>8/8</v>
      </c>
      <c r="K36">
        <f t="shared" si="7"/>
        <v>28</v>
      </c>
      <c r="L36">
        <f>SUM(B108:B114)</f>
        <v>28</v>
      </c>
      <c r="M36">
        <f>COUNTA(B108:B114)</f>
        <v>7</v>
      </c>
      <c r="N36">
        <v>7</v>
      </c>
      <c r="O36" s="215" t="str">
        <f>BY1</f>
        <v>&gt;99</v>
      </c>
      <c r="P36" s="215" t="str">
        <f>BZ1</f>
        <v>&gt;81</v>
      </c>
      <c r="Q36" s="215"/>
      <c r="R36" s="215" t="str">
        <f>FG1</f>
        <v>&gt;99</v>
      </c>
      <c r="S36" s="215" t="str">
        <f>FH1</f>
        <v>&gt;81</v>
      </c>
      <c r="V36" s="17">
        <v>30</v>
      </c>
      <c r="W36" s="248">
        <v>98</v>
      </c>
      <c r="X36" s="23">
        <v>70</v>
      </c>
      <c r="Y36" s="189">
        <v>99</v>
      </c>
      <c r="Z36" s="21">
        <v>74</v>
      </c>
      <c r="AA36" s="248">
        <v>82</v>
      </c>
      <c r="AB36" s="23">
        <v>59</v>
      </c>
      <c r="AC36" s="247"/>
      <c r="AD36" s="25"/>
      <c r="AE36" s="248">
        <v>86</v>
      </c>
      <c r="AF36" s="23">
        <v>61</v>
      </c>
      <c r="AG36" s="189">
        <v>92</v>
      </c>
      <c r="AH36" s="21">
        <v>64</v>
      </c>
      <c r="AI36" s="248">
        <v>80</v>
      </c>
      <c r="AJ36" s="23">
        <v>58</v>
      </c>
      <c r="AL36" s="62">
        <v>39</v>
      </c>
      <c r="AM36" s="66">
        <v>49</v>
      </c>
      <c r="AN36" s="63">
        <v>50</v>
      </c>
      <c r="AO36" s="64">
        <v>37</v>
      </c>
      <c r="AP36" s="66">
        <v>1</v>
      </c>
      <c r="AQ36" s="63">
        <v>28</v>
      </c>
      <c r="AR36" s="57">
        <v>30</v>
      </c>
      <c r="AS36" s="176">
        <v>2</v>
      </c>
      <c r="AT36" s="269">
        <v>30</v>
      </c>
      <c r="AV36" s="91">
        <v>49</v>
      </c>
      <c r="AW36" s="94" t="s">
        <v>23</v>
      </c>
      <c r="AX36" s="92">
        <v>22</v>
      </c>
      <c r="AZ36" s="126">
        <v>30</v>
      </c>
      <c r="BA36" s="117">
        <v>40</v>
      </c>
      <c r="BB36" s="118">
        <v>48</v>
      </c>
      <c r="BC36" s="115">
        <v>29</v>
      </c>
      <c r="BD36" s="116">
        <v>44</v>
      </c>
      <c r="BE36" s="117">
        <v>92</v>
      </c>
      <c r="BF36" s="118">
        <v>64</v>
      </c>
      <c r="BG36" s="113"/>
      <c r="BH36" s="114"/>
      <c r="BI36" s="111"/>
      <c r="BJ36" s="112"/>
      <c r="BL36" s="17">
        <v>28</v>
      </c>
      <c r="BM36" s="28" t="s">
        <v>32</v>
      </c>
      <c r="BN36" s="23">
        <v>76</v>
      </c>
      <c r="BO36" s="59" t="s">
        <v>32</v>
      </c>
      <c r="BP36" s="58">
        <v>81</v>
      </c>
      <c r="BQ36" s="28">
        <v>98</v>
      </c>
      <c r="BR36" s="23">
        <v>70</v>
      </c>
      <c r="BS36" s="59" t="s">
        <v>32</v>
      </c>
      <c r="BT36" s="58">
        <v>79</v>
      </c>
      <c r="BU36" s="18"/>
      <c r="BV36" s="19"/>
      <c r="BW36" s="59" t="s">
        <v>32</v>
      </c>
      <c r="BX36" s="58" t="s">
        <v>118</v>
      </c>
      <c r="BY36" s="59" t="s">
        <v>32</v>
      </c>
      <c r="BZ36" s="58" t="s">
        <v>117</v>
      </c>
      <c r="CB36" s="151">
        <v>30</v>
      </c>
      <c r="CC36" s="66">
        <v>82</v>
      </c>
      <c r="CD36" s="63">
        <v>59</v>
      </c>
      <c r="CE36" s="90">
        <v>30</v>
      </c>
      <c r="CF36" s="59">
        <v>88</v>
      </c>
      <c r="CG36" s="56">
        <v>62</v>
      </c>
      <c r="CH36" s="150">
        <v>30</v>
      </c>
      <c r="CI36" s="59">
        <v>90</v>
      </c>
      <c r="CJ36" s="56">
        <v>63</v>
      </c>
      <c r="CL36" s="91">
        <v>30</v>
      </c>
      <c r="CM36" s="94">
        <v>13</v>
      </c>
      <c r="CN36" s="96">
        <v>39</v>
      </c>
      <c r="DD36" s="17">
        <v>30</v>
      </c>
      <c r="DE36" s="28">
        <v>97</v>
      </c>
      <c r="DF36" s="23">
        <v>68</v>
      </c>
      <c r="DG36" s="29">
        <v>99</v>
      </c>
      <c r="DH36" s="21">
        <v>76</v>
      </c>
      <c r="DI36" s="28">
        <v>83</v>
      </c>
      <c r="DJ36" s="23">
        <v>60</v>
      </c>
      <c r="DK36" s="24"/>
      <c r="DL36" s="25"/>
      <c r="DM36" s="28">
        <v>82</v>
      </c>
      <c r="DN36" s="23">
        <v>59</v>
      </c>
      <c r="DO36" s="29">
        <v>88</v>
      </c>
      <c r="DP36" s="21">
        <v>62</v>
      </c>
      <c r="DQ36" s="28">
        <v>72</v>
      </c>
      <c r="DR36" s="23">
        <v>56</v>
      </c>
      <c r="DT36" s="60">
        <v>43</v>
      </c>
      <c r="DU36" s="59">
        <v>60</v>
      </c>
      <c r="DV36" s="56">
        <v>52</v>
      </c>
      <c r="DW36" s="64">
        <v>54</v>
      </c>
      <c r="DX36" s="66">
        <v>8</v>
      </c>
      <c r="DY36" s="63">
        <v>36</v>
      </c>
      <c r="DZ36" s="64">
        <v>54</v>
      </c>
      <c r="EA36" s="66">
        <v>62</v>
      </c>
      <c r="EB36" s="63">
        <v>53</v>
      </c>
      <c r="ED36" s="91">
        <v>116</v>
      </c>
      <c r="EE36" s="94">
        <v>4</v>
      </c>
      <c r="EF36" s="96">
        <v>32</v>
      </c>
      <c r="EH36" s="126">
        <v>30</v>
      </c>
      <c r="EI36" s="117">
        <v>35</v>
      </c>
      <c r="EJ36" s="118">
        <v>46</v>
      </c>
      <c r="EK36" s="115">
        <v>19</v>
      </c>
      <c r="EL36" s="116">
        <v>41</v>
      </c>
      <c r="EM36" s="117">
        <v>86</v>
      </c>
      <c r="EN36" s="118">
        <v>61</v>
      </c>
      <c r="EO36" s="113"/>
      <c r="EP36" s="114"/>
      <c r="EQ36" s="111"/>
      <c r="ER36" s="112"/>
      <c r="ET36" s="17">
        <v>28</v>
      </c>
      <c r="EU36" s="28" t="s">
        <v>32</v>
      </c>
      <c r="EV36" s="23">
        <v>76</v>
      </c>
      <c r="EW36" s="59" t="s">
        <v>122</v>
      </c>
      <c r="EX36" s="58" t="s">
        <v>118</v>
      </c>
      <c r="EY36" s="28">
        <v>98</v>
      </c>
      <c r="EZ36" s="23">
        <v>70</v>
      </c>
      <c r="FA36" s="59" t="s">
        <v>122</v>
      </c>
      <c r="FB36" s="58" t="s">
        <v>118</v>
      </c>
      <c r="FC36" s="18"/>
      <c r="FD36" s="19"/>
      <c r="FE36" s="59" t="s">
        <v>122</v>
      </c>
      <c r="FF36" s="58" t="s">
        <v>118</v>
      </c>
      <c r="FG36" s="28" t="s">
        <v>122</v>
      </c>
      <c r="FH36" s="23" t="s">
        <v>118</v>
      </c>
      <c r="FJ36" s="89">
        <v>30</v>
      </c>
      <c r="FK36" s="59">
        <v>89</v>
      </c>
      <c r="FL36" s="56">
        <v>62</v>
      </c>
      <c r="FM36" s="90">
        <v>30</v>
      </c>
      <c r="FN36" s="59">
        <v>93</v>
      </c>
      <c r="FO36" s="56">
        <v>65</v>
      </c>
      <c r="FP36" s="150">
        <v>30</v>
      </c>
      <c r="FQ36" s="59">
        <v>89</v>
      </c>
      <c r="FR36" s="56">
        <v>62</v>
      </c>
      <c r="FT36" s="89">
        <v>30</v>
      </c>
      <c r="FU36" s="59">
        <v>13</v>
      </c>
      <c r="FV36" s="56">
        <v>39</v>
      </c>
    </row>
    <row r="37" spans="1:192" ht="17">
      <c r="A37" s="1">
        <v>36</v>
      </c>
      <c r="B37" s="288">
        <v>4</v>
      </c>
      <c r="C37" s="290">
        <v>3</v>
      </c>
      <c r="F37" t="s">
        <v>136</v>
      </c>
      <c r="G37">
        <f>COUNTIF(C50:C57,4)</f>
        <v>0</v>
      </c>
      <c r="H37">
        <f>COUNTIF(C50:C57,3)</f>
        <v>8</v>
      </c>
      <c r="I37" s="287" t="str">
        <f t="shared" si="8"/>
        <v>8/8</v>
      </c>
      <c r="O37" s="215"/>
      <c r="P37" s="215"/>
      <c r="Q37" s="215"/>
      <c r="R37" s="215"/>
      <c r="S37" s="215"/>
      <c r="V37" s="17">
        <v>31</v>
      </c>
      <c r="W37" s="248">
        <v>99</v>
      </c>
      <c r="X37" s="23">
        <v>73</v>
      </c>
      <c r="Y37" s="189" t="s">
        <v>32</v>
      </c>
      <c r="Z37" s="21">
        <v>77</v>
      </c>
      <c r="AA37" s="248">
        <v>87</v>
      </c>
      <c r="AB37" s="23">
        <v>61</v>
      </c>
      <c r="AC37" s="247"/>
      <c r="AD37" s="25"/>
      <c r="AE37" s="248">
        <v>89</v>
      </c>
      <c r="AF37" s="23">
        <v>62</v>
      </c>
      <c r="AG37" s="189">
        <v>96</v>
      </c>
      <c r="AH37" s="21">
        <v>67</v>
      </c>
      <c r="AI37" s="248">
        <v>86</v>
      </c>
      <c r="AJ37" s="23">
        <v>61</v>
      </c>
      <c r="AL37" s="60">
        <v>40</v>
      </c>
      <c r="AM37" s="59">
        <v>54</v>
      </c>
      <c r="AN37" s="56">
        <v>51</v>
      </c>
      <c r="AO37" s="57">
        <v>38</v>
      </c>
      <c r="AP37" s="59">
        <v>2</v>
      </c>
      <c r="AQ37" s="56">
        <v>28</v>
      </c>
      <c r="AR37" s="57">
        <v>31</v>
      </c>
      <c r="AS37" s="176">
        <v>3</v>
      </c>
      <c r="AT37" s="269">
        <v>31</v>
      </c>
      <c r="AV37" s="89">
        <v>50</v>
      </c>
      <c r="AW37" s="59" t="s">
        <v>23</v>
      </c>
      <c r="AX37" s="56">
        <v>22</v>
      </c>
      <c r="AZ37" s="126">
        <v>31</v>
      </c>
      <c r="BA37" s="117">
        <v>47</v>
      </c>
      <c r="BB37" s="118">
        <v>49</v>
      </c>
      <c r="BC37" s="115">
        <v>33</v>
      </c>
      <c r="BD37" s="116">
        <v>46</v>
      </c>
      <c r="BE37" s="117">
        <v>95</v>
      </c>
      <c r="BF37" s="118">
        <v>67</v>
      </c>
      <c r="BG37" s="113"/>
      <c r="BH37" s="114"/>
      <c r="BI37" s="111"/>
      <c r="BJ37" s="112"/>
      <c r="BL37" s="30">
        <v>29</v>
      </c>
      <c r="BM37" s="34" t="s">
        <v>32</v>
      </c>
      <c r="BN37" s="31">
        <v>77</v>
      </c>
      <c r="BO37" s="145"/>
      <c r="BP37" s="146"/>
      <c r="BQ37" s="34">
        <v>98</v>
      </c>
      <c r="BR37" s="31">
        <v>71</v>
      </c>
      <c r="BS37" s="143" t="s">
        <v>32</v>
      </c>
      <c r="BT37" s="144">
        <v>80</v>
      </c>
      <c r="BU37" s="39"/>
      <c r="BV37" s="40"/>
      <c r="BW37" s="59" t="s">
        <v>32</v>
      </c>
      <c r="BX37" s="58" t="s">
        <v>117</v>
      </c>
      <c r="BY37" s="39"/>
      <c r="BZ37" s="40"/>
      <c r="CB37" s="89">
        <v>31</v>
      </c>
      <c r="CC37" s="59">
        <v>84</v>
      </c>
      <c r="CD37" s="56">
        <v>60</v>
      </c>
      <c r="CE37" s="90">
        <v>31</v>
      </c>
      <c r="CF37" s="59">
        <v>91</v>
      </c>
      <c r="CG37" s="56">
        <v>63</v>
      </c>
      <c r="CH37" s="150">
        <v>31</v>
      </c>
      <c r="CI37" s="59">
        <v>91</v>
      </c>
      <c r="CJ37" s="56">
        <v>64</v>
      </c>
      <c r="CL37" s="89">
        <v>31</v>
      </c>
      <c r="CM37" s="181">
        <v>13</v>
      </c>
      <c r="CN37" s="58">
        <v>39</v>
      </c>
      <c r="DD37" s="17">
        <v>31</v>
      </c>
      <c r="DE37" s="28">
        <v>98</v>
      </c>
      <c r="DF37" s="23">
        <v>71</v>
      </c>
      <c r="DG37" s="29" t="s">
        <v>32</v>
      </c>
      <c r="DH37" s="21">
        <v>78</v>
      </c>
      <c r="DI37" s="28">
        <v>88</v>
      </c>
      <c r="DJ37" s="23">
        <v>62</v>
      </c>
      <c r="DK37" s="24"/>
      <c r="DL37" s="25"/>
      <c r="DM37" s="28">
        <v>86</v>
      </c>
      <c r="DN37" s="23">
        <v>61</v>
      </c>
      <c r="DO37" s="29">
        <v>93</v>
      </c>
      <c r="DP37" s="21">
        <v>65</v>
      </c>
      <c r="DQ37" s="28">
        <v>80</v>
      </c>
      <c r="DR37" s="23">
        <v>58</v>
      </c>
      <c r="DT37" s="60">
        <v>44</v>
      </c>
      <c r="DU37" s="59">
        <v>65</v>
      </c>
      <c r="DV37" s="56">
        <v>54</v>
      </c>
      <c r="DW37" s="57">
        <v>55</v>
      </c>
      <c r="DX37" s="59">
        <v>9</v>
      </c>
      <c r="DY37" s="56">
        <v>37</v>
      </c>
      <c r="DZ37" s="57">
        <v>55</v>
      </c>
      <c r="EA37" s="59">
        <v>66</v>
      </c>
      <c r="EB37" s="56">
        <v>54</v>
      </c>
      <c r="ED37" s="89">
        <v>117</v>
      </c>
      <c r="EE37" s="181">
        <v>4</v>
      </c>
      <c r="EF37" s="58">
        <v>33</v>
      </c>
      <c r="EH37" s="126">
        <v>31</v>
      </c>
      <c r="EI37" s="117">
        <v>41</v>
      </c>
      <c r="EJ37" s="118">
        <v>48</v>
      </c>
      <c r="EK37" s="115">
        <v>22</v>
      </c>
      <c r="EL37" s="116">
        <v>42</v>
      </c>
      <c r="EM37" s="117">
        <v>92</v>
      </c>
      <c r="EN37" s="118">
        <v>64</v>
      </c>
      <c r="EO37" s="113"/>
      <c r="EP37" s="114"/>
      <c r="EQ37" s="111"/>
      <c r="ER37" s="112"/>
      <c r="ET37" s="30">
        <v>29</v>
      </c>
      <c r="EU37" s="34" t="s">
        <v>32</v>
      </c>
      <c r="EV37" s="31">
        <v>78</v>
      </c>
      <c r="EW37" s="145"/>
      <c r="EX37" s="146"/>
      <c r="EY37" s="34">
        <v>99</v>
      </c>
      <c r="EZ37" s="31">
        <v>72</v>
      </c>
      <c r="FA37" s="59" t="s">
        <v>32</v>
      </c>
      <c r="FB37" s="58" t="s">
        <v>117</v>
      </c>
      <c r="FC37" s="39"/>
      <c r="FD37" s="40"/>
      <c r="FE37" s="59" t="s">
        <v>122</v>
      </c>
      <c r="FF37" s="58" t="s">
        <v>118</v>
      </c>
      <c r="FG37" s="39"/>
      <c r="FH37" s="40"/>
      <c r="FJ37" s="89">
        <v>31</v>
      </c>
      <c r="FK37" s="59">
        <v>91</v>
      </c>
      <c r="FL37" s="56">
        <v>63</v>
      </c>
      <c r="FM37" s="90">
        <v>31</v>
      </c>
      <c r="FN37" s="59">
        <v>94</v>
      </c>
      <c r="FO37" s="56">
        <v>66</v>
      </c>
      <c r="FP37" s="150">
        <v>31</v>
      </c>
      <c r="FQ37" s="176">
        <v>90</v>
      </c>
      <c r="FR37" s="269">
        <v>63</v>
      </c>
      <c r="FT37" s="89">
        <v>31</v>
      </c>
      <c r="FU37" s="59">
        <v>15</v>
      </c>
      <c r="FV37" s="56">
        <v>40</v>
      </c>
    </row>
    <row r="38" spans="1:192" ht="16">
      <c r="A38" s="1">
        <v>37</v>
      </c>
      <c r="B38" s="290">
        <v>4</v>
      </c>
      <c r="C38" s="291">
        <v>3</v>
      </c>
      <c r="O38" s="215"/>
      <c r="P38" s="215"/>
      <c r="Q38" s="215"/>
      <c r="R38" s="215"/>
      <c r="S38" s="215"/>
      <c r="V38" s="17">
        <v>32</v>
      </c>
      <c r="W38" s="248" t="s">
        <v>32</v>
      </c>
      <c r="X38" s="23">
        <v>77</v>
      </c>
      <c r="Y38" s="189" t="s">
        <v>32</v>
      </c>
      <c r="Z38" s="21" t="s">
        <v>116</v>
      </c>
      <c r="AA38" s="248">
        <v>95</v>
      </c>
      <c r="AB38" s="23">
        <v>66</v>
      </c>
      <c r="AC38" s="247"/>
      <c r="AD38" s="25"/>
      <c r="AE38" s="248">
        <v>91</v>
      </c>
      <c r="AF38" s="23">
        <v>64</v>
      </c>
      <c r="AG38" s="189">
        <v>99</v>
      </c>
      <c r="AH38" s="21">
        <v>73</v>
      </c>
      <c r="AI38" s="248">
        <v>95</v>
      </c>
      <c r="AJ38" s="23">
        <v>66</v>
      </c>
      <c r="AL38" s="60">
        <v>41</v>
      </c>
      <c r="AM38" s="59">
        <v>59</v>
      </c>
      <c r="AN38" s="56">
        <v>52</v>
      </c>
      <c r="AO38" s="57">
        <v>39</v>
      </c>
      <c r="AP38" s="59">
        <v>2</v>
      </c>
      <c r="AQ38" s="56">
        <v>29</v>
      </c>
      <c r="AR38" s="57">
        <v>32</v>
      </c>
      <c r="AS38" s="176">
        <v>3</v>
      </c>
      <c r="AT38" s="269">
        <v>32</v>
      </c>
      <c r="AV38" s="89">
        <v>51</v>
      </c>
      <c r="AW38" s="59" t="s">
        <v>23</v>
      </c>
      <c r="AX38" s="56">
        <v>23</v>
      </c>
      <c r="AZ38" s="126">
        <v>32</v>
      </c>
      <c r="BA38" s="117">
        <v>54</v>
      </c>
      <c r="BB38" s="118">
        <v>51</v>
      </c>
      <c r="BC38" s="115">
        <v>36</v>
      </c>
      <c r="BD38" s="116">
        <v>47</v>
      </c>
      <c r="BE38" s="117">
        <v>98</v>
      </c>
      <c r="BF38" s="118">
        <v>72</v>
      </c>
      <c r="BG38" s="113"/>
      <c r="BH38" s="114"/>
      <c r="BI38" s="111"/>
      <c r="BJ38" s="112"/>
      <c r="BL38" s="17">
        <v>30</v>
      </c>
      <c r="BM38" s="28" t="s">
        <v>32</v>
      </c>
      <c r="BN38" s="23">
        <v>78</v>
      </c>
      <c r="BO38" s="84"/>
      <c r="BP38" s="87"/>
      <c r="BQ38" s="28">
        <v>99</v>
      </c>
      <c r="BR38" s="23">
        <v>72</v>
      </c>
      <c r="BS38" s="59" t="s">
        <v>32</v>
      </c>
      <c r="BT38" s="58">
        <v>81</v>
      </c>
      <c r="BU38" s="18"/>
      <c r="BV38" s="19"/>
      <c r="BW38" s="59" t="s">
        <v>32</v>
      </c>
      <c r="BX38" s="58" t="s">
        <v>117</v>
      </c>
      <c r="BY38" s="18"/>
      <c r="BZ38" s="19"/>
      <c r="CB38" s="89">
        <v>32</v>
      </c>
      <c r="CC38" s="59">
        <v>87</v>
      </c>
      <c r="CD38" s="56">
        <v>61</v>
      </c>
      <c r="CE38" s="90">
        <v>32</v>
      </c>
      <c r="CF38" s="59">
        <v>93</v>
      </c>
      <c r="CG38" s="56">
        <v>64</v>
      </c>
      <c r="CH38" s="150">
        <v>32</v>
      </c>
      <c r="CI38" s="59">
        <v>93</v>
      </c>
      <c r="CJ38" s="56">
        <v>65</v>
      </c>
      <c r="CL38" s="89">
        <v>32</v>
      </c>
      <c r="CM38" s="181">
        <v>14</v>
      </c>
      <c r="CN38" s="58">
        <v>39</v>
      </c>
      <c r="DD38" s="17">
        <v>32</v>
      </c>
      <c r="DE38" s="28">
        <v>99</v>
      </c>
      <c r="DF38" s="23">
        <v>76</v>
      </c>
      <c r="DG38" s="29" t="s">
        <v>32</v>
      </c>
      <c r="DH38" s="21">
        <v>81</v>
      </c>
      <c r="DI38" s="28">
        <v>95</v>
      </c>
      <c r="DJ38" s="23">
        <v>67</v>
      </c>
      <c r="DK38" s="24"/>
      <c r="DL38" s="25"/>
      <c r="DM38" s="28">
        <v>90</v>
      </c>
      <c r="DN38" s="23">
        <v>63</v>
      </c>
      <c r="DO38" s="29">
        <v>98</v>
      </c>
      <c r="DP38" s="21">
        <v>70</v>
      </c>
      <c r="DQ38" s="28">
        <v>92</v>
      </c>
      <c r="DR38" s="23">
        <v>64</v>
      </c>
      <c r="DT38" s="60">
        <v>45</v>
      </c>
      <c r="DU38" s="59">
        <v>70</v>
      </c>
      <c r="DV38" s="56">
        <v>55</v>
      </c>
      <c r="DW38" s="57">
        <v>56</v>
      </c>
      <c r="DX38" s="59">
        <v>11</v>
      </c>
      <c r="DY38" s="56">
        <v>38</v>
      </c>
      <c r="DZ38" s="57">
        <v>56</v>
      </c>
      <c r="EA38" s="59">
        <v>71</v>
      </c>
      <c r="EB38" s="56">
        <v>55</v>
      </c>
      <c r="ED38" s="89">
        <v>118</v>
      </c>
      <c r="EE38" s="181">
        <v>5</v>
      </c>
      <c r="EF38" s="58">
        <v>33</v>
      </c>
      <c r="EH38" s="126">
        <v>32</v>
      </c>
      <c r="EI38" s="117">
        <v>47</v>
      </c>
      <c r="EJ38" s="118">
        <v>49</v>
      </c>
      <c r="EK38" s="115">
        <v>27</v>
      </c>
      <c r="EL38" s="116">
        <v>44</v>
      </c>
      <c r="EM38" s="117">
        <v>98</v>
      </c>
      <c r="EN38" s="118">
        <v>70</v>
      </c>
      <c r="EO38" s="113"/>
      <c r="EP38" s="114"/>
      <c r="EQ38" s="111"/>
      <c r="ER38" s="112"/>
      <c r="ET38" s="17">
        <v>30</v>
      </c>
      <c r="EU38" s="28" t="s">
        <v>32</v>
      </c>
      <c r="EV38" s="23">
        <v>81</v>
      </c>
      <c r="EW38" s="84"/>
      <c r="EX38" s="87"/>
      <c r="EY38" s="28">
        <v>99</v>
      </c>
      <c r="EZ38" s="23">
        <v>73</v>
      </c>
      <c r="FA38" s="59" t="s">
        <v>32</v>
      </c>
      <c r="FB38" s="58" t="s">
        <v>117</v>
      </c>
      <c r="FC38" s="18"/>
      <c r="FD38" s="19"/>
      <c r="FE38" s="59" t="s">
        <v>122</v>
      </c>
      <c r="FF38" s="58" t="s">
        <v>118</v>
      </c>
      <c r="FG38" s="18"/>
      <c r="FH38" s="19"/>
      <c r="FJ38" s="89">
        <v>32</v>
      </c>
      <c r="FK38" s="59">
        <v>93</v>
      </c>
      <c r="FL38" s="56">
        <v>65</v>
      </c>
      <c r="FM38" s="90">
        <v>32</v>
      </c>
      <c r="FN38" s="59">
        <v>95</v>
      </c>
      <c r="FO38" s="56">
        <v>67</v>
      </c>
      <c r="FP38" s="150">
        <v>32</v>
      </c>
      <c r="FQ38" s="176">
        <v>91</v>
      </c>
      <c r="FR38" s="269">
        <v>63</v>
      </c>
      <c r="FT38" s="89">
        <v>32</v>
      </c>
      <c r="FU38" s="59">
        <v>16</v>
      </c>
      <c r="FV38" s="56">
        <v>40</v>
      </c>
    </row>
    <row r="39" spans="1:192" ht="16">
      <c r="A39" s="1">
        <v>38</v>
      </c>
      <c r="B39" s="290">
        <v>4</v>
      </c>
      <c r="C39" s="291">
        <v>3</v>
      </c>
      <c r="K39">
        <f t="shared" ref="K39:K41" si="9">L39*N39/M39</f>
        <v>60</v>
      </c>
      <c r="L39">
        <f>L30+L31</f>
        <v>60</v>
      </c>
      <c r="M39">
        <f>M30+M31</f>
        <v>15</v>
      </c>
      <c r="N39">
        <v>15</v>
      </c>
      <c r="O39" s="215" t="str">
        <f>CC1</f>
        <v>&gt;99</v>
      </c>
      <c r="P39" s="215">
        <f>CD1</f>
        <v>81</v>
      </c>
      <c r="Q39" s="215"/>
      <c r="R39" s="215" t="str">
        <f>FK1</f>
        <v>&gt;99</v>
      </c>
      <c r="S39" s="215" t="str">
        <f>FL1</f>
        <v>&gt;81</v>
      </c>
      <c r="V39" s="17">
        <v>33</v>
      </c>
      <c r="W39" s="246"/>
      <c r="X39" s="19"/>
      <c r="Y39" s="249"/>
      <c r="Z39" s="38"/>
      <c r="AA39" s="246"/>
      <c r="AB39" s="19"/>
      <c r="AC39" s="247"/>
      <c r="AD39" s="25"/>
      <c r="AE39" s="248">
        <v>94</v>
      </c>
      <c r="AF39" s="23">
        <v>66</v>
      </c>
      <c r="AG39" s="247"/>
      <c r="AH39" s="25"/>
      <c r="AI39" s="246"/>
      <c r="AJ39" s="19"/>
      <c r="AL39" s="60">
        <v>42</v>
      </c>
      <c r="AM39" s="59">
        <v>64</v>
      </c>
      <c r="AN39" s="56">
        <v>54</v>
      </c>
      <c r="AO39" s="57">
        <v>40</v>
      </c>
      <c r="AP39" s="59">
        <v>2</v>
      </c>
      <c r="AQ39" s="56">
        <v>29</v>
      </c>
      <c r="AR39" s="57">
        <v>33</v>
      </c>
      <c r="AS39" s="176">
        <v>4</v>
      </c>
      <c r="AT39" s="269">
        <v>33</v>
      </c>
      <c r="AV39" s="89">
        <v>52</v>
      </c>
      <c r="AW39" s="59" t="s">
        <v>23</v>
      </c>
      <c r="AX39" s="56">
        <v>23</v>
      </c>
      <c r="AZ39" s="126">
        <v>33</v>
      </c>
      <c r="BA39" s="117">
        <v>60</v>
      </c>
      <c r="BB39" s="118">
        <v>52</v>
      </c>
      <c r="BC39" s="115">
        <v>41</v>
      </c>
      <c r="BD39" s="116">
        <v>48</v>
      </c>
      <c r="BE39" s="111"/>
      <c r="BF39" s="112"/>
      <c r="BG39" s="113"/>
      <c r="BH39" s="114"/>
      <c r="BI39" s="111"/>
      <c r="BJ39" s="112"/>
      <c r="BL39" s="17">
        <v>31</v>
      </c>
      <c r="BM39" s="28" t="s">
        <v>32</v>
      </c>
      <c r="BN39" s="23">
        <v>80</v>
      </c>
      <c r="BO39" s="84"/>
      <c r="BP39" s="87"/>
      <c r="BQ39" s="28">
        <v>99</v>
      </c>
      <c r="BR39" s="23">
        <v>73</v>
      </c>
      <c r="BS39" s="59" t="s">
        <v>32</v>
      </c>
      <c r="BT39" s="58">
        <v>81</v>
      </c>
      <c r="BU39" s="18"/>
      <c r="BV39" s="19"/>
      <c r="BW39" s="59" t="s">
        <v>32</v>
      </c>
      <c r="BX39" s="58" t="s">
        <v>117</v>
      </c>
      <c r="BY39" s="18"/>
      <c r="BZ39" s="19"/>
      <c r="CB39" s="89">
        <v>33</v>
      </c>
      <c r="CC39" s="59">
        <v>89</v>
      </c>
      <c r="CD39" s="56">
        <v>62</v>
      </c>
      <c r="CE39" s="90">
        <v>33</v>
      </c>
      <c r="CF39" s="59">
        <v>94</v>
      </c>
      <c r="CG39" s="56">
        <v>66</v>
      </c>
      <c r="CH39" s="150">
        <v>33</v>
      </c>
      <c r="CI39" s="59">
        <v>94</v>
      </c>
      <c r="CJ39" s="56">
        <v>66</v>
      </c>
      <c r="CL39" s="89">
        <v>33</v>
      </c>
      <c r="CM39" s="181">
        <v>15</v>
      </c>
      <c r="CN39" s="58">
        <v>40</v>
      </c>
      <c r="DD39" s="17">
        <v>33</v>
      </c>
      <c r="DE39" s="18"/>
      <c r="DF39" s="19"/>
      <c r="DG39" s="37"/>
      <c r="DH39" s="38"/>
      <c r="DI39" s="18"/>
      <c r="DJ39" s="19"/>
      <c r="DK39" s="24"/>
      <c r="DL39" s="25"/>
      <c r="DM39" s="28">
        <v>93</v>
      </c>
      <c r="DN39" s="23">
        <v>65</v>
      </c>
      <c r="DO39" s="24"/>
      <c r="DP39" s="25"/>
      <c r="DQ39" s="18"/>
      <c r="DR39" s="19"/>
      <c r="DT39" s="60">
        <v>46</v>
      </c>
      <c r="DU39" s="59">
        <v>73</v>
      </c>
      <c r="DV39" s="56">
        <v>56</v>
      </c>
      <c r="DW39" s="57">
        <v>57</v>
      </c>
      <c r="DX39" s="59">
        <v>13</v>
      </c>
      <c r="DY39" s="56">
        <v>39</v>
      </c>
      <c r="DZ39" s="57">
        <v>57</v>
      </c>
      <c r="EA39" s="59">
        <v>75</v>
      </c>
      <c r="EB39" s="56">
        <v>57</v>
      </c>
      <c r="ED39" s="89">
        <v>119</v>
      </c>
      <c r="EE39" s="181">
        <v>5</v>
      </c>
      <c r="EF39" s="58">
        <v>34</v>
      </c>
      <c r="EH39" s="126">
        <v>33</v>
      </c>
      <c r="EI39" s="117">
        <v>52</v>
      </c>
      <c r="EJ39" s="118">
        <v>50</v>
      </c>
      <c r="EK39" s="115">
        <v>31</v>
      </c>
      <c r="EL39" s="116">
        <v>45</v>
      </c>
      <c r="EM39" s="111"/>
      <c r="EN39" s="112"/>
      <c r="EO39" s="113"/>
      <c r="EP39" s="114"/>
      <c r="EQ39" s="111"/>
      <c r="ER39" s="112"/>
      <c r="ET39" s="17">
        <v>31</v>
      </c>
      <c r="EU39" s="28" t="s">
        <v>32</v>
      </c>
      <c r="EV39" s="23" t="s">
        <v>118</v>
      </c>
      <c r="EW39" s="84"/>
      <c r="EX39" s="87"/>
      <c r="EY39" s="28">
        <v>99</v>
      </c>
      <c r="EZ39" s="23">
        <v>73</v>
      </c>
      <c r="FA39" s="59" t="s">
        <v>32</v>
      </c>
      <c r="FB39" s="58" t="s">
        <v>117</v>
      </c>
      <c r="FC39" s="18"/>
      <c r="FD39" s="19"/>
      <c r="FE39" s="59" t="s">
        <v>122</v>
      </c>
      <c r="FF39" s="58" t="s">
        <v>118</v>
      </c>
      <c r="FG39" s="18"/>
      <c r="FH39" s="19"/>
      <c r="FJ39" s="89">
        <v>33</v>
      </c>
      <c r="FK39" s="59">
        <v>94</v>
      </c>
      <c r="FL39" s="56">
        <v>65</v>
      </c>
      <c r="FM39" s="90">
        <v>33</v>
      </c>
      <c r="FN39" s="59">
        <v>96</v>
      </c>
      <c r="FO39" s="56">
        <v>68</v>
      </c>
      <c r="FP39" s="150">
        <v>33</v>
      </c>
      <c r="FQ39" s="176">
        <v>92</v>
      </c>
      <c r="FR39" s="269">
        <v>64</v>
      </c>
      <c r="FT39" s="89">
        <v>33</v>
      </c>
      <c r="FU39" s="59">
        <v>17</v>
      </c>
      <c r="FV39" s="56">
        <v>41</v>
      </c>
    </row>
    <row r="40" spans="1:192" ht="18" thickBot="1">
      <c r="A40" s="1">
        <v>39</v>
      </c>
      <c r="B40" s="290">
        <v>4</v>
      </c>
      <c r="C40" s="291">
        <v>3</v>
      </c>
      <c r="F40" s="301" t="s">
        <v>1</v>
      </c>
      <c r="G40" s="301"/>
      <c r="H40" s="301"/>
      <c r="K40">
        <f t="shared" si="9"/>
        <v>76</v>
      </c>
      <c r="L40">
        <f>L32+L33</f>
        <v>76</v>
      </c>
      <c r="M40">
        <f>M32+M33</f>
        <v>19</v>
      </c>
      <c r="N40">
        <v>19</v>
      </c>
      <c r="O40" s="215" t="str">
        <f>CF1</f>
        <v>&gt;99</v>
      </c>
      <c r="P40" s="215" t="str">
        <f>CG1</f>
        <v>&gt;81</v>
      </c>
      <c r="Q40" s="215"/>
      <c r="R40" s="215" t="str">
        <f>FN1</f>
        <v>&gt;99</v>
      </c>
      <c r="S40" s="215" t="str">
        <f>FO1</f>
        <v>&gt;81</v>
      </c>
      <c r="V40" s="30">
        <v>34</v>
      </c>
      <c r="W40" s="39"/>
      <c r="X40" s="40"/>
      <c r="Y40" s="41"/>
      <c r="Z40" s="42"/>
      <c r="AA40" s="39"/>
      <c r="AB40" s="40"/>
      <c r="AC40" s="35"/>
      <c r="AD40" s="36"/>
      <c r="AE40" s="34">
        <v>96</v>
      </c>
      <c r="AF40" s="31">
        <v>67</v>
      </c>
      <c r="AG40" s="35"/>
      <c r="AH40" s="36"/>
      <c r="AI40" s="39"/>
      <c r="AJ40" s="40"/>
      <c r="AL40" s="60">
        <v>43</v>
      </c>
      <c r="AM40" s="59">
        <v>69</v>
      </c>
      <c r="AN40" s="56">
        <v>55</v>
      </c>
      <c r="AO40" s="57">
        <v>41</v>
      </c>
      <c r="AP40" s="59">
        <v>2</v>
      </c>
      <c r="AQ40" s="56">
        <v>29</v>
      </c>
      <c r="AR40" s="64">
        <v>34</v>
      </c>
      <c r="AS40" s="179">
        <v>5</v>
      </c>
      <c r="AT40" s="268">
        <v>33</v>
      </c>
      <c r="AV40" s="89">
        <v>53</v>
      </c>
      <c r="AW40" s="59" t="s">
        <v>23</v>
      </c>
      <c r="AX40" s="56">
        <v>23</v>
      </c>
      <c r="AZ40" s="127">
        <v>34</v>
      </c>
      <c r="BA40" s="119">
        <v>64</v>
      </c>
      <c r="BB40" s="120">
        <v>54</v>
      </c>
      <c r="BC40" s="128">
        <v>47</v>
      </c>
      <c r="BD40" s="125">
        <v>49</v>
      </c>
      <c r="BE40" s="129"/>
      <c r="BF40" s="130"/>
      <c r="BG40" s="122"/>
      <c r="BH40" s="124"/>
      <c r="BI40" s="129"/>
      <c r="BJ40" s="130"/>
      <c r="BL40" s="17">
        <v>32</v>
      </c>
      <c r="BM40" s="28" t="s">
        <v>32</v>
      </c>
      <c r="BN40" s="23">
        <v>81</v>
      </c>
      <c r="BO40" s="84"/>
      <c r="BP40" s="87"/>
      <c r="BQ40" s="28">
        <v>99</v>
      </c>
      <c r="BR40" s="23">
        <v>73</v>
      </c>
      <c r="BS40" s="59" t="s">
        <v>32</v>
      </c>
      <c r="BT40" s="58" t="s">
        <v>118</v>
      </c>
      <c r="BU40" s="18"/>
      <c r="BV40" s="19"/>
      <c r="BW40" s="59" t="s">
        <v>32</v>
      </c>
      <c r="BX40" s="58" t="s">
        <v>117</v>
      </c>
      <c r="BY40" s="18"/>
      <c r="BZ40" s="19"/>
      <c r="CB40" s="89">
        <v>34</v>
      </c>
      <c r="CC40" s="59">
        <v>91</v>
      </c>
      <c r="CD40" s="56">
        <v>63</v>
      </c>
      <c r="CE40" s="149">
        <v>34</v>
      </c>
      <c r="CF40" s="66">
        <v>95</v>
      </c>
      <c r="CG40" s="63">
        <v>67</v>
      </c>
      <c r="CH40" s="153">
        <v>34</v>
      </c>
      <c r="CI40" s="66">
        <v>95</v>
      </c>
      <c r="CJ40" s="63">
        <v>67</v>
      </c>
      <c r="CL40" s="89">
        <v>34</v>
      </c>
      <c r="CM40" s="181">
        <v>16</v>
      </c>
      <c r="CN40" s="58">
        <v>40</v>
      </c>
      <c r="DD40" s="30">
        <v>34</v>
      </c>
      <c r="DE40" s="39"/>
      <c r="DF40" s="40"/>
      <c r="DG40" s="41"/>
      <c r="DH40" s="42"/>
      <c r="DI40" s="39"/>
      <c r="DJ40" s="40"/>
      <c r="DK40" s="35"/>
      <c r="DL40" s="36"/>
      <c r="DM40" s="34">
        <v>96</v>
      </c>
      <c r="DN40" s="31">
        <v>67</v>
      </c>
      <c r="DO40" s="35"/>
      <c r="DP40" s="36"/>
      <c r="DQ40" s="39"/>
      <c r="DR40" s="40"/>
      <c r="DT40" s="62">
        <v>47</v>
      </c>
      <c r="DU40" s="66">
        <v>76</v>
      </c>
      <c r="DV40" s="63">
        <v>57</v>
      </c>
      <c r="DW40" s="57">
        <v>58</v>
      </c>
      <c r="DX40" s="59">
        <v>15</v>
      </c>
      <c r="DY40" s="56">
        <v>40</v>
      </c>
      <c r="DZ40" s="57">
        <v>58</v>
      </c>
      <c r="EA40" s="176">
        <v>78</v>
      </c>
      <c r="EB40" s="269">
        <v>58</v>
      </c>
      <c r="ED40" s="89">
        <v>120</v>
      </c>
      <c r="EE40" s="181">
        <v>5</v>
      </c>
      <c r="EF40" s="58">
        <v>34</v>
      </c>
      <c r="EH40" s="127">
        <v>34</v>
      </c>
      <c r="EI40" s="119">
        <v>58</v>
      </c>
      <c r="EJ40" s="120">
        <v>52</v>
      </c>
      <c r="EK40" s="128">
        <v>37</v>
      </c>
      <c r="EL40" s="125">
        <v>47</v>
      </c>
      <c r="EM40" s="129"/>
      <c r="EN40" s="130"/>
      <c r="EO40" s="122"/>
      <c r="EP40" s="124"/>
      <c r="EQ40" s="129"/>
      <c r="ER40" s="130"/>
      <c r="ET40" s="17">
        <v>32</v>
      </c>
      <c r="EU40" s="28" t="s">
        <v>32</v>
      </c>
      <c r="EV40" s="23" t="s">
        <v>118</v>
      </c>
      <c r="EW40" s="84"/>
      <c r="EX40" s="87"/>
      <c r="EY40" s="28">
        <v>99</v>
      </c>
      <c r="EZ40" s="23">
        <v>75</v>
      </c>
      <c r="FA40" s="59" t="s">
        <v>32</v>
      </c>
      <c r="FB40" s="58" t="s">
        <v>117</v>
      </c>
      <c r="FC40" s="18"/>
      <c r="FD40" s="19"/>
      <c r="FE40" s="59" t="s">
        <v>122</v>
      </c>
      <c r="FF40" s="58" t="s">
        <v>118</v>
      </c>
      <c r="FG40" s="18"/>
      <c r="FH40" s="19"/>
      <c r="FJ40" s="151">
        <v>34</v>
      </c>
      <c r="FK40" s="66">
        <v>95</v>
      </c>
      <c r="FL40" s="63">
        <v>66</v>
      </c>
      <c r="FM40" s="149">
        <v>34</v>
      </c>
      <c r="FN40" s="66">
        <v>97</v>
      </c>
      <c r="FO40" s="63">
        <v>68</v>
      </c>
      <c r="FP40" s="153">
        <v>34</v>
      </c>
      <c r="FQ40" s="179">
        <v>94</v>
      </c>
      <c r="FR40" s="268">
        <v>65</v>
      </c>
      <c r="FT40" s="91">
        <v>34</v>
      </c>
      <c r="FU40" s="94">
        <v>19</v>
      </c>
      <c r="FV40" s="92">
        <v>41</v>
      </c>
    </row>
    <row r="41" spans="1:192" ht="18" thickBot="1">
      <c r="A41" s="1">
        <v>40</v>
      </c>
      <c r="B41" s="292">
        <v>4</v>
      </c>
      <c r="C41" s="293">
        <v>3</v>
      </c>
      <c r="F41" t="s">
        <v>88</v>
      </c>
      <c r="H41" s="287"/>
      <c r="I41" s="287"/>
      <c r="K41">
        <f t="shared" si="9"/>
        <v>84</v>
      </c>
      <c r="L41">
        <f>L34+L35+L36</f>
        <v>84</v>
      </c>
      <c r="M41">
        <f>M34+M35+M36</f>
        <v>21</v>
      </c>
      <c r="N41">
        <v>21</v>
      </c>
      <c r="O41" s="215" t="str">
        <f>CI1</f>
        <v>&gt;99</v>
      </c>
      <c r="P41" s="215" t="str">
        <f>CJ1</f>
        <v>&gt;81</v>
      </c>
      <c r="Q41" s="215"/>
      <c r="R41" s="215" t="str">
        <f>FQ1</f>
        <v>&gt;99</v>
      </c>
      <c r="S41" s="215" t="str">
        <f>FR1</f>
        <v>&gt;81</v>
      </c>
      <c r="V41" s="17">
        <v>35</v>
      </c>
      <c r="W41" s="246"/>
      <c r="X41" s="19"/>
      <c r="Y41" s="249"/>
      <c r="Z41" s="38"/>
      <c r="AA41" s="246"/>
      <c r="AB41" s="19"/>
      <c r="AC41" s="247"/>
      <c r="AD41" s="25"/>
      <c r="AE41" s="248">
        <v>97</v>
      </c>
      <c r="AF41" s="23">
        <v>68</v>
      </c>
      <c r="AG41" s="247"/>
      <c r="AH41" s="25"/>
      <c r="AI41" s="246"/>
      <c r="AJ41" s="19"/>
      <c r="AL41" s="62">
        <v>44</v>
      </c>
      <c r="AM41" s="66">
        <v>72</v>
      </c>
      <c r="AN41" s="63">
        <v>56</v>
      </c>
      <c r="AO41" s="64">
        <v>42</v>
      </c>
      <c r="AP41" s="66">
        <v>3</v>
      </c>
      <c r="AQ41" s="63">
        <v>31</v>
      </c>
      <c r="AR41" s="57">
        <v>35</v>
      </c>
      <c r="AS41" s="267">
        <v>6</v>
      </c>
      <c r="AT41" s="272">
        <v>34</v>
      </c>
      <c r="AV41" s="91">
        <v>54</v>
      </c>
      <c r="AW41" s="94" t="s">
        <v>23</v>
      </c>
      <c r="AX41" s="92">
        <v>23</v>
      </c>
      <c r="AZ41" s="126">
        <v>35</v>
      </c>
      <c r="BA41" s="117">
        <v>70</v>
      </c>
      <c r="BB41" s="118">
        <v>55</v>
      </c>
      <c r="BC41" s="115">
        <v>54</v>
      </c>
      <c r="BD41" s="116">
        <v>51</v>
      </c>
      <c r="BE41" s="111"/>
      <c r="BF41" s="112"/>
      <c r="BG41" s="113"/>
      <c r="BH41" s="114"/>
      <c r="BI41" s="111"/>
      <c r="BJ41" s="112"/>
      <c r="BL41" s="17">
        <v>33</v>
      </c>
      <c r="BM41" s="18"/>
      <c r="BN41" s="19"/>
      <c r="BO41" s="84"/>
      <c r="BP41" s="87"/>
      <c r="BQ41" s="28">
        <v>99</v>
      </c>
      <c r="BR41" s="23">
        <v>74</v>
      </c>
      <c r="BS41" s="59" t="s">
        <v>32</v>
      </c>
      <c r="BT41" s="58" t="s">
        <v>118</v>
      </c>
      <c r="BU41" s="18"/>
      <c r="BV41" s="19"/>
      <c r="BW41" s="84"/>
      <c r="BX41" s="87"/>
      <c r="BY41" s="18"/>
      <c r="BZ41" s="19"/>
      <c r="CB41" s="151">
        <v>35</v>
      </c>
      <c r="CC41" s="66">
        <v>92</v>
      </c>
      <c r="CD41" s="63">
        <v>64</v>
      </c>
      <c r="CE41" s="90">
        <v>35</v>
      </c>
      <c r="CF41" s="59">
        <v>96</v>
      </c>
      <c r="CG41" s="56">
        <v>68</v>
      </c>
      <c r="CH41" s="90">
        <v>35</v>
      </c>
      <c r="CI41" s="29">
        <v>96</v>
      </c>
      <c r="CJ41" s="72">
        <v>68</v>
      </c>
      <c r="CL41" s="91">
        <v>35</v>
      </c>
      <c r="CM41" s="94">
        <v>17</v>
      </c>
      <c r="CN41" s="96">
        <v>40</v>
      </c>
      <c r="DD41" s="17">
        <v>35</v>
      </c>
      <c r="DE41" s="18"/>
      <c r="DF41" s="19"/>
      <c r="DG41" s="37"/>
      <c r="DH41" s="38"/>
      <c r="DI41" s="18"/>
      <c r="DJ41" s="19"/>
      <c r="DK41" s="24"/>
      <c r="DL41" s="25"/>
      <c r="DM41" s="28">
        <v>98</v>
      </c>
      <c r="DN41" s="23">
        <v>70</v>
      </c>
      <c r="DO41" s="24"/>
      <c r="DP41" s="25"/>
      <c r="DQ41" s="18"/>
      <c r="DR41" s="19"/>
      <c r="DT41" s="60">
        <v>48</v>
      </c>
      <c r="DU41" s="59">
        <v>80</v>
      </c>
      <c r="DV41" s="56">
        <v>59</v>
      </c>
      <c r="DW41" s="64">
        <v>59</v>
      </c>
      <c r="DX41" s="66">
        <v>17</v>
      </c>
      <c r="DY41" s="63">
        <v>41</v>
      </c>
      <c r="DZ41" s="64">
        <v>59</v>
      </c>
      <c r="EA41" s="179">
        <v>81</v>
      </c>
      <c r="EB41" s="268">
        <v>59</v>
      </c>
      <c r="ED41" s="91">
        <v>121</v>
      </c>
      <c r="EE41" s="94">
        <v>5</v>
      </c>
      <c r="EF41" s="96">
        <v>34</v>
      </c>
      <c r="EH41" s="126">
        <v>35</v>
      </c>
      <c r="EI41" s="117">
        <v>64</v>
      </c>
      <c r="EJ41" s="118">
        <v>54</v>
      </c>
      <c r="EK41" s="115">
        <v>42</v>
      </c>
      <c r="EL41" s="116">
        <v>48</v>
      </c>
      <c r="EM41" s="111"/>
      <c r="EN41" s="112"/>
      <c r="EO41" s="113"/>
      <c r="EP41" s="114"/>
      <c r="EQ41" s="111"/>
      <c r="ER41" s="112"/>
      <c r="ET41" s="17">
        <v>33</v>
      </c>
      <c r="EU41" s="18"/>
      <c r="EV41" s="19"/>
      <c r="EW41" s="84"/>
      <c r="EX41" s="87"/>
      <c r="EY41" s="28">
        <v>99</v>
      </c>
      <c r="EZ41" s="23">
        <v>76</v>
      </c>
      <c r="FA41" s="59" t="s">
        <v>32</v>
      </c>
      <c r="FB41" s="58" t="s">
        <v>117</v>
      </c>
      <c r="FC41" s="18"/>
      <c r="FD41" s="19"/>
      <c r="FE41" s="84"/>
      <c r="FF41" s="87"/>
      <c r="FG41" s="18"/>
      <c r="FH41" s="19"/>
      <c r="FJ41" s="89">
        <v>35</v>
      </c>
      <c r="FK41" s="59">
        <v>96</v>
      </c>
      <c r="FL41" s="56">
        <v>67</v>
      </c>
      <c r="FM41" s="90">
        <v>35</v>
      </c>
      <c r="FN41" s="59">
        <v>97</v>
      </c>
      <c r="FO41" s="56">
        <v>69</v>
      </c>
      <c r="FP41" s="90">
        <v>35</v>
      </c>
      <c r="FQ41" s="267">
        <v>95</v>
      </c>
      <c r="FR41" s="272">
        <v>66</v>
      </c>
      <c r="FT41" s="89">
        <v>35</v>
      </c>
      <c r="FU41" s="59">
        <v>20</v>
      </c>
      <c r="FV41" s="56">
        <v>42</v>
      </c>
    </row>
    <row r="42" spans="1:192" ht="18" thickBot="1">
      <c r="A42" s="1">
        <v>41</v>
      </c>
      <c r="B42" s="288">
        <v>4</v>
      </c>
      <c r="C42" s="291">
        <v>3</v>
      </c>
      <c r="F42" t="s">
        <v>65</v>
      </c>
      <c r="G42">
        <f t="shared" ref="G42:G48" si="10">IF(M30=N30,K30,"*"&amp;TEXT(FLOOR(K30,0.1),"0.0"))</f>
        <v>32</v>
      </c>
      <c r="H42" s="287" t="str">
        <f t="shared" ref="H42:H56" si="11">IF($G$2=1,O30,IF($G$2=2,R30))</f>
        <v>&gt;99</v>
      </c>
      <c r="I42" s="287" t="str">
        <f t="shared" ref="I42:I56" si="12">IF($G$2=1,P30,IF($G$2=2,S30))</f>
        <v>&gt;81</v>
      </c>
      <c r="V42" s="43">
        <v>36</v>
      </c>
      <c r="W42" s="44"/>
      <c r="X42" s="45"/>
      <c r="Y42" s="46"/>
      <c r="Z42" s="47"/>
      <c r="AA42" s="44"/>
      <c r="AB42" s="45"/>
      <c r="AC42" s="46"/>
      <c r="AD42" s="47"/>
      <c r="AE42" s="48">
        <v>99</v>
      </c>
      <c r="AF42" s="49">
        <v>72</v>
      </c>
      <c r="AG42" s="46"/>
      <c r="AH42" s="47"/>
      <c r="AI42" s="44"/>
      <c r="AJ42" s="45"/>
      <c r="AL42" s="60">
        <v>45</v>
      </c>
      <c r="AM42" s="59">
        <v>77</v>
      </c>
      <c r="AN42" s="56">
        <v>57</v>
      </c>
      <c r="AO42" s="57">
        <v>43</v>
      </c>
      <c r="AP42" s="59">
        <v>3</v>
      </c>
      <c r="AQ42" s="56">
        <v>32</v>
      </c>
      <c r="AR42" s="57">
        <v>36</v>
      </c>
      <c r="AS42" s="267">
        <v>7</v>
      </c>
      <c r="AT42" s="272">
        <v>35</v>
      </c>
      <c r="AV42" s="89">
        <v>55</v>
      </c>
      <c r="AW42" s="59" t="s">
        <v>23</v>
      </c>
      <c r="AX42" s="56">
        <v>23</v>
      </c>
      <c r="AZ42" s="126">
        <v>36</v>
      </c>
      <c r="BA42" s="117">
        <v>76</v>
      </c>
      <c r="BB42" s="118">
        <v>57</v>
      </c>
      <c r="BC42" s="115">
        <v>60</v>
      </c>
      <c r="BD42" s="116">
        <v>53</v>
      </c>
      <c r="BE42" s="111"/>
      <c r="BF42" s="112"/>
      <c r="BG42" s="113"/>
      <c r="BH42" s="114"/>
      <c r="BI42" s="111"/>
      <c r="BJ42" s="112"/>
      <c r="BL42" s="30">
        <v>34</v>
      </c>
      <c r="BM42" s="39"/>
      <c r="BN42" s="40"/>
      <c r="BO42" s="145"/>
      <c r="BP42" s="146"/>
      <c r="BQ42" s="34">
        <v>99</v>
      </c>
      <c r="BR42" s="31">
        <v>75</v>
      </c>
      <c r="BS42" s="59" t="s">
        <v>32</v>
      </c>
      <c r="BT42" s="58" t="s">
        <v>118</v>
      </c>
      <c r="BU42" s="39"/>
      <c r="BV42" s="40"/>
      <c r="BW42" s="145"/>
      <c r="BX42" s="146"/>
      <c r="BY42" s="39"/>
      <c r="BZ42" s="40"/>
      <c r="CB42" s="89">
        <v>36</v>
      </c>
      <c r="CC42" s="59">
        <v>93</v>
      </c>
      <c r="CD42" s="56">
        <v>65</v>
      </c>
      <c r="CE42" s="90">
        <v>36</v>
      </c>
      <c r="CF42" s="59">
        <v>97</v>
      </c>
      <c r="CG42" s="56">
        <v>69</v>
      </c>
      <c r="CH42" s="90">
        <v>36</v>
      </c>
      <c r="CI42" s="29">
        <v>97</v>
      </c>
      <c r="CJ42" s="72">
        <v>69</v>
      </c>
      <c r="CL42" s="89">
        <v>36</v>
      </c>
      <c r="CM42" s="181">
        <v>18</v>
      </c>
      <c r="CN42" s="58">
        <v>41</v>
      </c>
      <c r="DD42" s="43">
        <v>36</v>
      </c>
      <c r="DE42" s="44"/>
      <c r="DF42" s="45"/>
      <c r="DG42" s="46"/>
      <c r="DH42" s="47"/>
      <c r="DI42" s="44"/>
      <c r="DJ42" s="45"/>
      <c r="DK42" s="46"/>
      <c r="DL42" s="47"/>
      <c r="DM42" s="48">
        <v>99</v>
      </c>
      <c r="DN42" s="49">
        <v>74</v>
      </c>
      <c r="DO42" s="46"/>
      <c r="DP42" s="47"/>
      <c r="DQ42" s="44"/>
      <c r="DR42" s="45"/>
      <c r="DT42" s="60">
        <v>49</v>
      </c>
      <c r="DU42" s="59">
        <v>84</v>
      </c>
      <c r="DV42" s="56">
        <v>60</v>
      </c>
      <c r="DW42" s="57">
        <v>60</v>
      </c>
      <c r="DX42" s="59">
        <v>19</v>
      </c>
      <c r="DY42" s="56">
        <v>41</v>
      </c>
      <c r="DZ42" s="57">
        <v>60</v>
      </c>
      <c r="EA42" s="267">
        <v>84</v>
      </c>
      <c r="EB42" s="272">
        <v>60</v>
      </c>
      <c r="ED42" s="89">
        <v>122</v>
      </c>
      <c r="EE42" s="181">
        <v>6</v>
      </c>
      <c r="EF42" s="58">
        <v>35</v>
      </c>
      <c r="EH42" s="126">
        <v>36</v>
      </c>
      <c r="EI42" s="117">
        <v>69</v>
      </c>
      <c r="EJ42" s="118">
        <v>55</v>
      </c>
      <c r="EK42" s="115">
        <v>48</v>
      </c>
      <c r="EL42" s="116">
        <v>49</v>
      </c>
      <c r="EM42" s="111"/>
      <c r="EN42" s="112"/>
      <c r="EO42" s="113"/>
      <c r="EP42" s="114"/>
      <c r="EQ42" s="111"/>
      <c r="ER42" s="112"/>
      <c r="ET42" s="30">
        <v>34</v>
      </c>
      <c r="EU42" s="39"/>
      <c r="EV42" s="40"/>
      <c r="EW42" s="145"/>
      <c r="EX42" s="146"/>
      <c r="EY42" s="34" t="s">
        <v>32</v>
      </c>
      <c r="EZ42" s="31">
        <v>76</v>
      </c>
      <c r="FA42" s="59" t="s">
        <v>32</v>
      </c>
      <c r="FB42" s="58" t="s">
        <v>117</v>
      </c>
      <c r="FC42" s="39"/>
      <c r="FD42" s="40"/>
      <c r="FE42" s="145"/>
      <c r="FF42" s="146"/>
      <c r="FG42" s="39"/>
      <c r="FH42" s="40"/>
      <c r="FJ42" s="89">
        <v>36</v>
      </c>
      <c r="FK42" s="59">
        <v>97</v>
      </c>
      <c r="FL42" s="56">
        <v>68</v>
      </c>
      <c r="FM42" s="90">
        <v>36</v>
      </c>
      <c r="FN42" s="59">
        <v>98</v>
      </c>
      <c r="FO42" s="56">
        <v>70</v>
      </c>
      <c r="FP42" s="90">
        <v>36</v>
      </c>
      <c r="FQ42" s="267">
        <v>96</v>
      </c>
      <c r="FR42" s="272">
        <v>67</v>
      </c>
      <c r="FT42" s="89">
        <v>36</v>
      </c>
      <c r="FU42" s="59">
        <v>22</v>
      </c>
      <c r="FV42" s="56">
        <v>42</v>
      </c>
    </row>
    <row r="43" spans="1:192" ht="17">
      <c r="A43" s="1">
        <v>42</v>
      </c>
      <c r="B43" s="290">
        <v>4</v>
      </c>
      <c r="C43" s="291">
        <v>3</v>
      </c>
      <c r="F43" t="s">
        <v>66</v>
      </c>
      <c r="G43">
        <f t="shared" si="10"/>
        <v>28</v>
      </c>
      <c r="H43" s="287" t="str">
        <f t="shared" si="11"/>
        <v>&gt;99</v>
      </c>
      <c r="I43" s="287" t="str">
        <f t="shared" si="12"/>
        <v>&gt;81</v>
      </c>
      <c r="AL43" s="60">
        <v>46</v>
      </c>
      <c r="AM43" s="59">
        <v>80</v>
      </c>
      <c r="AN43" s="56">
        <v>58</v>
      </c>
      <c r="AO43" s="57">
        <v>44</v>
      </c>
      <c r="AP43" s="59">
        <v>4</v>
      </c>
      <c r="AQ43" s="56">
        <v>32</v>
      </c>
      <c r="AR43" s="57">
        <v>37</v>
      </c>
      <c r="AS43" s="267">
        <v>9</v>
      </c>
      <c r="AT43" s="272">
        <v>37</v>
      </c>
      <c r="AV43" s="89">
        <v>56</v>
      </c>
      <c r="AW43" s="59" t="s">
        <v>23</v>
      </c>
      <c r="AX43" s="56">
        <v>23</v>
      </c>
      <c r="AZ43" s="126">
        <v>37</v>
      </c>
      <c r="BA43" s="117">
        <v>80</v>
      </c>
      <c r="BB43" s="118">
        <v>58</v>
      </c>
      <c r="BC43" s="115">
        <v>65</v>
      </c>
      <c r="BD43" s="116">
        <v>54</v>
      </c>
      <c r="BE43" s="111"/>
      <c r="BF43" s="112"/>
      <c r="BG43" s="113"/>
      <c r="BH43" s="114"/>
      <c r="BI43" s="111"/>
      <c r="BJ43" s="112"/>
      <c r="BL43" s="17">
        <v>35</v>
      </c>
      <c r="BM43" s="18"/>
      <c r="BN43" s="19"/>
      <c r="BO43" s="84"/>
      <c r="BP43" s="87"/>
      <c r="BQ43" s="28" t="s">
        <v>32</v>
      </c>
      <c r="BR43" s="23">
        <v>76</v>
      </c>
      <c r="BS43" s="59" t="s">
        <v>32</v>
      </c>
      <c r="BT43" s="58" t="s">
        <v>118</v>
      </c>
      <c r="BU43" s="18"/>
      <c r="BV43" s="19"/>
      <c r="BW43" s="84"/>
      <c r="BX43" s="87"/>
      <c r="BY43" s="18"/>
      <c r="BZ43" s="19"/>
      <c r="CB43" s="89">
        <v>37</v>
      </c>
      <c r="CC43" s="59">
        <v>94</v>
      </c>
      <c r="CD43" s="56">
        <v>65</v>
      </c>
      <c r="CE43" s="90">
        <v>37</v>
      </c>
      <c r="CF43" s="59">
        <v>98</v>
      </c>
      <c r="CG43" s="56">
        <v>70</v>
      </c>
      <c r="CH43" s="90">
        <v>37</v>
      </c>
      <c r="CI43" s="29">
        <v>98</v>
      </c>
      <c r="CJ43" s="72">
        <v>71</v>
      </c>
      <c r="CL43" s="89">
        <v>37</v>
      </c>
      <c r="CM43" s="181">
        <v>20</v>
      </c>
      <c r="CN43" s="58">
        <v>42</v>
      </c>
      <c r="DT43" s="60">
        <v>50</v>
      </c>
      <c r="DU43" s="59">
        <v>87</v>
      </c>
      <c r="DV43" s="56">
        <v>61</v>
      </c>
      <c r="DW43" s="57">
        <v>61</v>
      </c>
      <c r="DX43" s="59">
        <v>20</v>
      </c>
      <c r="DY43" s="56">
        <v>42</v>
      </c>
      <c r="DZ43" s="57">
        <v>61</v>
      </c>
      <c r="EA43" s="267">
        <v>89</v>
      </c>
      <c r="EB43" s="272">
        <v>62</v>
      </c>
      <c r="ED43" s="89">
        <v>123</v>
      </c>
      <c r="EE43" s="181">
        <v>7</v>
      </c>
      <c r="EF43" s="58">
        <v>35</v>
      </c>
      <c r="EH43" s="126">
        <v>37</v>
      </c>
      <c r="EI43" s="117">
        <v>73</v>
      </c>
      <c r="EJ43" s="118">
        <v>56</v>
      </c>
      <c r="EK43" s="115">
        <v>54</v>
      </c>
      <c r="EL43" s="116">
        <v>51</v>
      </c>
      <c r="EM43" s="111"/>
      <c r="EN43" s="112"/>
      <c r="EO43" s="113"/>
      <c r="EP43" s="114"/>
      <c r="EQ43" s="111"/>
      <c r="ER43" s="112"/>
      <c r="ET43" s="17">
        <v>35</v>
      </c>
      <c r="EU43" s="18"/>
      <c r="EV43" s="19"/>
      <c r="EW43" s="84"/>
      <c r="EX43" s="87"/>
      <c r="EY43" s="28" t="s">
        <v>32</v>
      </c>
      <c r="EZ43" s="23">
        <v>77</v>
      </c>
      <c r="FA43" s="59" t="s">
        <v>32</v>
      </c>
      <c r="FB43" s="58" t="s">
        <v>117</v>
      </c>
      <c r="FC43" s="18"/>
      <c r="FD43" s="19"/>
      <c r="FE43" s="84"/>
      <c r="FF43" s="87"/>
      <c r="FG43" s="18"/>
      <c r="FH43" s="19"/>
      <c r="FJ43" s="89">
        <v>37</v>
      </c>
      <c r="FK43" s="59">
        <v>97</v>
      </c>
      <c r="FL43" s="56">
        <v>69</v>
      </c>
      <c r="FM43" s="90">
        <v>37</v>
      </c>
      <c r="FN43" s="59">
        <v>98</v>
      </c>
      <c r="FO43" s="56">
        <v>71</v>
      </c>
      <c r="FP43" s="90">
        <v>37</v>
      </c>
      <c r="FQ43" s="267">
        <v>96</v>
      </c>
      <c r="FR43" s="272">
        <v>68</v>
      </c>
      <c r="FT43" s="89">
        <v>37</v>
      </c>
      <c r="FU43" s="59">
        <v>24</v>
      </c>
      <c r="FV43" s="56">
        <v>43</v>
      </c>
    </row>
    <row r="44" spans="1:192" ht="17">
      <c r="A44" s="1">
        <v>43</v>
      </c>
      <c r="B44" s="290">
        <v>4</v>
      </c>
      <c r="C44" s="291">
        <v>3</v>
      </c>
      <c r="F44" t="s">
        <v>67</v>
      </c>
      <c r="G44">
        <f t="shared" si="10"/>
        <v>40</v>
      </c>
      <c r="H44" s="287" t="str">
        <f t="shared" si="11"/>
        <v>&gt;99</v>
      </c>
      <c r="I44" s="287" t="str">
        <f t="shared" si="12"/>
        <v>&gt;81</v>
      </c>
      <c r="K44">
        <f t="shared" ref="K44" si="13">L44*N44/M44</f>
        <v>220</v>
      </c>
      <c r="L44">
        <f>SUM(L39:L41)</f>
        <v>220</v>
      </c>
      <c r="M44">
        <f>M39+M40+M41</f>
        <v>55</v>
      </c>
      <c r="N44">
        <v>55</v>
      </c>
      <c r="O44" s="215" t="str">
        <f>CM1</f>
        <v>&gt;99</v>
      </c>
      <c r="P44" s="215" t="str">
        <f>CN1</f>
        <v>&gt;81</v>
      </c>
      <c r="Q44" s="215"/>
      <c r="R44" s="215" t="str">
        <f>FU1</f>
        <v>&gt;99</v>
      </c>
      <c r="S44" s="215" t="str">
        <f>FV1</f>
        <v>&gt;81</v>
      </c>
      <c r="AL44" s="60">
        <v>47</v>
      </c>
      <c r="AM44" s="59">
        <v>82</v>
      </c>
      <c r="AN44" s="56">
        <v>59</v>
      </c>
      <c r="AO44" s="57">
        <v>45</v>
      </c>
      <c r="AP44" s="59">
        <v>4</v>
      </c>
      <c r="AQ44" s="56">
        <v>32</v>
      </c>
      <c r="AR44" s="57">
        <v>38</v>
      </c>
      <c r="AS44" s="267">
        <v>10</v>
      </c>
      <c r="AT44" s="272">
        <v>37</v>
      </c>
      <c r="AV44" s="89">
        <v>57</v>
      </c>
      <c r="AW44" s="59" t="s">
        <v>23</v>
      </c>
      <c r="AX44" s="56">
        <v>23</v>
      </c>
      <c r="AZ44" s="126">
        <v>38</v>
      </c>
      <c r="BA44" s="117">
        <v>84</v>
      </c>
      <c r="BB44" s="118">
        <v>60</v>
      </c>
      <c r="BC44" s="115">
        <v>70</v>
      </c>
      <c r="BD44" s="116">
        <v>55</v>
      </c>
      <c r="BE44" s="111"/>
      <c r="BF44" s="112"/>
      <c r="BG44" s="113"/>
      <c r="BH44" s="114"/>
      <c r="BI44" s="111"/>
      <c r="BJ44" s="112"/>
      <c r="BL44" s="17">
        <v>36</v>
      </c>
      <c r="BM44" s="18"/>
      <c r="BN44" s="19"/>
      <c r="BO44" s="84"/>
      <c r="BP44" s="87"/>
      <c r="BQ44" s="28" t="s">
        <v>32</v>
      </c>
      <c r="BR44" s="23">
        <v>77</v>
      </c>
      <c r="BS44" s="59" t="s">
        <v>32</v>
      </c>
      <c r="BT44" s="58" t="s">
        <v>118</v>
      </c>
      <c r="BU44" s="18"/>
      <c r="BV44" s="19"/>
      <c r="BW44" s="84"/>
      <c r="BX44" s="87"/>
      <c r="BY44" s="18"/>
      <c r="BZ44" s="19"/>
      <c r="CB44" s="89">
        <v>38</v>
      </c>
      <c r="CC44" s="59">
        <v>94</v>
      </c>
      <c r="CD44" s="56">
        <v>66</v>
      </c>
      <c r="CE44" s="90">
        <v>38</v>
      </c>
      <c r="CF44" s="59">
        <v>98</v>
      </c>
      <c r="CG44" s="56">
        <v>70</v>
      </c>
      <c r="CH44" s="90">
        <v>38</v>
      </c>
      <c r="CI44" s="29">
        <v>99</v>
      </c>
      <c r="CJ44" s="72">
        <v>72</v>
      </c>
      <c r="CL44" s="89">
        <v>38</v>
      </c>
      <c r="CM44" s="181">
        <v>21</v>
      </c>
      <c r="CN44" s="58">
        <v>42</v>
      </c>
      <c r="DT44" s="60">
        <v>51</v>
      </c>
      <c r="DU44" s="59">
        <v>89</v>
      </c>
      <c r="DV44" s="56">
        <v>62</v>
      </c>
      <c r="DW44" s="57">
        <v>62</v>
      </c>
      <c r="DX44" s="59">
        <v>22</v>
      </c>
      <c r="DY44" s="56">
        <v>42</v>
      </c>
      <c r="DZ44" s="57">
        <v>62</v>
      </c>
      <c r="EA44" s="267">
        <v>93</v>
      </c>
      <c r="EB44" s="272">
        <v>65</v>
      </c>
      <c r="ED44" s="89">
        <v>124</v>
      </c>
      <c r="EE44" s="181">
        <v>7</v>
      </c>
      <c r="EF44" s="58">
        <v>35</v>
      </c>
      <c r="EH44" s="126">
        <v>38</v>
      </c>
      <c r="EI44" s="117">
        <v>78</v>
      </c>
      <c r="EJ44" s="118">
        <v>58</v>
      </c>
      <c r="EK44" s="115">
        <v>60</v>
      </c>
      <c r="EL44" s="116">
        <v>52</v>
      </c>
      <c r="EM44" s="111"/>
      <c r="EN44" s="112"/>
      <c r="EO44" s="113"/>
      <c r="EP44" s="114"/>
      <c r="EQ44" s="111"/>
      <c r="ER44" s="112"/>
      <c r="ET44" s="17">
        <v>36</v>
      </c>
      <c r="EU44" s="18"/>
      <c r="EV44" s="19"/>
      <c r="EW44" s="84"/>
      <c r="EX44" s="87"/>
      <c r="EY44" s="28" t="s">
        <v>32</v>
      </c>
      <c r="EZ44" s="23">
        <v>78</v>
      </c>
      <c r="FA44" s="59" t="s">
        <v>32</v>
      </c>
      <c r="FB44" s="58" t="s">
        <v>117</v>
      </c>
      <c r="FC44" s="18"/>
      <c r="FD44" s="19"/>
      <c r="FE44" s="84"/>
      <c r="FF44" s="87"/>
      <c r="FG44" s="18"/>
      <c r="FH44" s="19"/>
      <c r="FJ44" s="89">
        <v>38</v>
      </c>
      <c r="FK44" s="59">
        <v>98</v>
      </c>
      <c r="FL44" s="56">
        <v>70</v>
      </c>
      <c r="FM44" s="90">
        <v>38</v>
      </c>
      <c r="FN44" s="59">
        <v>98</v>
      </c>
      <c r="FO44" s="56">
        <v>71</v>
      </c>
      <c r="FP44" s="90">
        <v>38</v>
      </c>
      <c r="FQ44" s="267">
        <v>97</v>
      </c>
      <c r="FR44" s="272">
        <v>69</v>
      </c>
      <c r="FT44" s="89">
        <v>38</v>
      </c>
      <c r="FU44" s="59">
        <v>26</v>
      </c>
      <c r="FV44" s="56">
        <v>44</v>
      </c>
    </row>
    <row r="45" spans="1:192" ht="18" thickBot="1">
      <c r="A45" s="1">
        <v>44</v>
      </c>
      <c r="B45" s="290">
        <v>4</v>
      </c>
      <c r="C45" s="291">
        <v>3</v>
      </c>
      <c r="F45" t="s">
        <v>68</v>
      </c>
      <c r="G45">
        <f t="shared" si="10"/>
        <v>36</v>
      </c>
      <c r="H45" s="287" t="str">
        <f t="shared" si="11"/>
        <v>&gt;99</v>
      </c>
      <c r="I45" s="287" t="str">
        <f t="shared" si="12"/>
        <v>&gt;81</v>
      </c>
      <c r="AL45" s="60">
        <v>48</v>
      </c>
      <c r="AM45" s="59">
        <v>85</v>
      </c>
      <c r="AN45" s="56">
        <v>61</v>
      </c>
      <c r="AO45" s="57">
        <v>46</v>
      </c>
      <c r="AP45" s="176">
        <v>5</v>
      </c>
      <c r="AQ45" s="269">
        <v>33</v>
      </c>
      <c r="AR45" s="64">
        <v>39</v>
      </c>
      <c r="AS45" s="273">
        <v>12</v>
      </c>
      <c r="AT45" s="274">
        <v>38</v>
      </c>
      <c r="AV45" s="89">
        <v>58</v>
      </c>
      <c r="AW45" s="59" t="s">
        <v>23</v>
      </c>
      <c r="AX45" s="56">
        <v>23</v>
      </c>
      <c r="AZ45" s="127">
        <v>39</v>
      </c>
      <c r="BA45" s="119">
        <v>88</v>
      </c>
      <c r="BB45" s="120">
        <v>62</v>
      </c>
      <c r="BC45" s="128">
        <v>74</v>
      </c>
      <c r="BD45" s="125">
        <v>56</v>
      </c>
      <c r="BE45" s="129"/>
      <c r="BF45" s="130"/>
      <c r="BG45" s="122"/>
      <c r="BH45" s="124"/>
      <c r="BI45" s="129"/>
      <c r="BJ45" s="130"/>
      <c r="BL45" s="17">
        <v>37</v>
      </c>
      <c r="BM45" s="18"/>
      <c r="BN45" s="19"/>
      <c r="BO45" s="84"/>
      <c r="BP45" s="87"/>
      <c r="BQ45" s="28" t="s">
        <v>32</v>
      </c>
      <c r="BR45" s="23">
        <v>78</v>
      </c>
      <c r="BS45" s="84"/>
      <c r="BT45" s="87"/>
      <c r="BU45" s="18"/>
      <c r="BV45" s="19"/>
      <c r="BW45" s="84"/>
      <c r="BX45" s="87"/>
      <c r="BY45" s="18"/>
      <c r="BZ45" s="19"/>
      <c r="CB45" s="89">
        <v>39</v>
      </c>
      <c r="CC45" s="59">
        <v>95</v>
      </c>
      <c r="CD45" s="56">
        <v>67</v>
      </c>
      <c r="CE45" s="99">
        <v>39</v>
      </c>
      <c r="CF45" s="78">
        <v>98</v>
      </c>
      <c r="CG45" s="98">
        <v>70</v>
      </c>
      <c r="CH45" s="99">
        <v>39</v>
      </c>
      <c r="CI45" s="75">
        <v>99</v>
      </c>
      <c r="CJ45" s="76">
        <v>73</v>
      </c>
      <c r="CL45" s="89">
        <v>39</v>
      </c>
      <c r="CM45" s="181">
        <v>22</v>
      </c>
      <c r="CN45" s="58">
        <v>42</v>
      </c>
      <c r="DT45" s="62">
        <v>52</v>
      </c>
      <c r="DU45" s="66">
        <v>92</v>
      </c>
      <c r="DV45" s="63">
        <v>64</v>
      </c>
      <c r="DW45" s="57">
        <v>63</v>
      </c>
      <c r="DX45" s="59">
        <v>25</v>
      </c>
      <c r="DY45" s="56">
        <v>43</v>
      </c>
      <c r="DZ45" s="57">
        <v>63</v>
      </c>
      <c r="EA45" s="267">
        <v>96</v>
      </c>
      <c r="EB45" s="272">
        <v>68</v>
      </c>
      <c r="ED45" s="89">
        <v>125</v>
      </c>
      <c r="EE45" s="181">
        <v>8</v>
      </c>
      <c r="EF45" s="58">
        <v>36</v>
      </c>
      <c r="EH45" s="127">
        <v>39</v>
      </c>
      <c r="EI45" s="119">
        <v>82</v>
      </c>
      <c r="EJ45" s="120">
        <v>59</v>
      </c>
      <c r="EK45" s="128">
        <v>65</v>
      </c>
      <c r="EL45" s="125">
        <v>54</v>
      </c>
      <c r="EM45" s="129"/>
      <c r="EN45" s="130"/>
      <c r="EO45" s="122"/>
      <c r="EP45" s="124"/>
      <c r="EQ45" s="129"/>
      <c r="ER45" s="130"/>
      <c r="ET45" s="17">
        <v>37</v>
      </c>
      <c r="EU45" s="18"/>
      <c r="EV45" s="19"/>
      <c r="EW45" s="84"/>
      <c r="EX45" s="87"/>
      <c r="EY45" s="28" t="s">
        <v>32</v>
      </c>
      <c r="EZ45" s="23">
        <v>80</v>
      </c>
      <c r="FA45" s="84"/>
      <c r="FB45" s="87"/>
      <c r="FC45" s="18"/>
      <c r="FD45" s="19"/>
      <c r="FE45" s="84"/>
      <c r="FF45" s="87"/>
      <c r="FG45" s="18"/>
      <c r="FH45" s="19"/>
      <c r="FJ45" s="97">
        <v>39</v>
      </c>
      <c r="FK45" s="78">
        <v>98</v>
      </c>
      <c r="FL45" s="98">
        <v>71</v>
      </c>
      <c r="FM45" s="99">
        <v>39</v>
      </c>
      <c r="FN45" s="78">
        <v>99</v>
      </c>
      <c r="FO45" s="98">
        <v>72</v>
      </c>
      <c r="FP45" s="99">
        <v>39</v>
      </c>
      <c r="FQ45" s="270">
        <v>97</v>
      </c>
      <c r="FR45" s="271">
        <v>69</v>
      </c>
      <c r="FT45" s="97">
        <v>39</v>
      </c>
      <c r="FU45" s="78">
        <v>27</v>
      </c>
      <c r="FV45" s="98">
        <v>44</v>
      </c>
    </row>
    <row r="46" spans="1:192" ht="18" thickBot="1">
      <c r="A46" s="1">
        <v>45</v>
      </c>
      <c r="B46" s="292">
        <v>4</v>
      </c>
      <c r="C46" s="293">
        <v>3</v>
      </c>
      <c r="F46" t="s">
        <v>69</v>
      </c>
      <c r="G46">
        <f t="shared" si="10"/>
        <v>24</v>
      </c>
      <c r="H46" s="287" t="str">
        <f t="shared" si="11"/>
        <v>&gt;99</v>
      </c>
      <c r="I46" s="287" t="str">
        <f t="shared" si="12"/>
        <v>&gt;81</v>
      </c>
      <c r="AL46" s="62">
        <v>49</v>
      </c>
      <c r="AM46" s="179">
        <v>88</v>
      </c>
      <c r="AN46" s="268">
        <v>62</v>
      </c>
      <c r="AO46" s="64">
        <v>47</v>
      </c>
      <c r="AP46" s="179">
        <v>5</v>
      </c>
      <c r="AQ46" s="268">
        <v>34</v>
      </c>
      <c r="AR46" s="57">
        <v>40</v>
      </c>
      <c r="AS46" s="267">
        <v>14</v>
      </c>
      <c r="AT46" s="272">
        <v>39</v>
      </c>
      <c r="AV46" s="97">
        <v>59</v>
      </c>
      <c r="AW46" s="78" t="s">
        <v>23</v>
      </c>
      <c r="AX46" s="98">
        <v>23</v>
      </c>
      <c r="AZ46" s="126">
        <v>40</v>
      </c>
      <c r="BA46" s="117">
        <v>90</v>
      </c>
      <c r="BB46" s="118">
        <v>63</v>
      </c>
      <c r="BC46" s="115">
        <v>78</v>
      </c>
      <c r="BD46" s="116">
        <v>58</v>
      </c>
      <c r="BE46" s="111"/>
      <c r="BF46" s="112"/>
      <c r="BG46" s="113"/>
      <c r="BH46" s="114"/>
      <c r="BI46" s="111"/>
      <c r="BJ46" s="112"/>
      <c r="BL46" s="17">
        <v>38</v>
      </c>
      <c r="BM46" s="18"/>
      <c r="BN46" s="19"/>
      <c r="BO46" s="84"/>
      <c r="BP46" s="87"/>
      <c r="BQ46" s="28" t="s">
        <v>32</v>
      </c>
      <c r="BR46" s="23">
        <v>79</v>
      </c>
      <c r="BS46" s="84"/>
      <c r="BT46" s="87"/>
      <c r="BU46" s="18"/>
      <c r="BV46" s="19"/>
      <c r="BW46" s="84"/>
      <c r="BX46" s="87"/>
      <c r="BY46" s="18"/>
      <c r="BZ46" s="19"/>
      <c r="CB46" s="97">
        <v>40</v>
      </c>
      <c r="CC46" s="78">
        <v>96</v>
      </c>
      <c r="CD46" s="98">
        <v>68</v>
      </c>
      <c r="CE46" s="241">
        <v>40</v>
      </c>
      <c r="CF46" s="187">
        <v>98</v>
      </c>
      <c r="CG46" s="188">
        <v>71</v>
      </c>
      <c r="CH46" s="241">
        <v>40</v>
      </c>
      <c r="CI46" s="187">
        <v>99</v>
      </c>
      <c r="CJ46" s="188">
        <v>73</v>
      </c>
      <c r="CL46" s="97">
        <v>40</v>
      </c>
      <c r="CM46" s="78">
        <v>23</v>
      </c>
      <c r="CN46" s="79">
        <v>43</v>
      </c>
      <c r="DT46" s="60">
        <v>53</v>
      </c>
      <c r="DU46" s="59">
        <v>94</v>
      </c>
      <c r="DV46" s="56">
        <v>65</v>
      </c>
      <c r="DW46" s="64">
        <v>64</v>
      </c>
      <c r="DX46" s="66">
        <v>27</v>
      </c>
      <c r="DY46" s="63">
        <v>44</v>
      </c>
      <c r="DZ46" s="64">
        <v>64</v>
      </c>
      <c r="EA46" s="273">
        <v>98</v>
      </c>
      <c r="EB46" s="274">
        <v>72</v>
      </c>
      <c r="ED46" s="97">
        <v>126</v>
      </c>
      <c r="EE46" s="78">
        <v>8</v>
      </c>
      <c r="EF46" s="79">
        <v>36</v>
      </c>
      <c r="EH46" s="126">
        <v>40</v>
      </c>
      <c r="EI46" s="117">
        <v>86</v>
      </c>
      <c r="EJ46" s="118">
        <v>61</v>
      </c>
      <c r="EK46" s="115">
        <v>71</v>
      </c>
      <c r="EL46" s="116">
        <v>55</v>
      </c>
      <c r="EM46" s="111"/>
      <c r="EN46" s="112"/>
      <c r="EO46" s="113"/>
      <c r="EP46" s="114"/>
      <c r="EQ46" s="111"/>
      <c r="ER46" s="112"/>
      <c r="ET46" s="17">
        <v>38</v>
      </c>
      <c r="EU46" s="18"/>
      <c r="EV46" s="19"/>
      <c r="EW46" s="84"/>
      <c r="EX46" s="87"/>
      <c r="EY46" s="28" t="s">
        <v>32</v>
      </c>
      <c r="EZ46" s="23">
        <v>81</v>
      </c>
      <c r="FA46" s="84"/>
      <c r="FB46" s="87"/>
      <c r="FC46" s="18"/>
      <c r="FD46" s="19"/>
      <c r="FE46" s="84"/>
      <c r="FF46" s="87"/>
      <c r="FG46" s="18"/>
      <c r="FH46" s="19"/>
      <c r="FJ46" s="212">
        <v>40</v>
      </c>
      <c r="FK46" s="186">
        <v>99</v>
      </c>
      <c r="FL46" s="184">
        <v>72</v>
      </c>
      <c r="FM46" s="241">
        <v>40</v>
      </c>
      <c r="FN46" s="278">
        <v>99</v>
      </c>
      <c r="FO46" s="279">
        <v>72</v>
      </c>
      <c r="FP46" s="241">
        <v>40</v>
      </c>
      <c r="FQ46" s="278">
        <v>98</v>
      </c>
      <c r="FR46" s="279">
        <v>70</v>
      </c>
      <c r="FT46" s="212">
        <v>40</v>
      </c>
      <c r="FU46" s="186">
        <v>28</v>
      </c>
      <c r="FV46" s="184">
        <v>44</v>
      </c>
    </row>
    <row r="47" spans="1:192" ht="17">
      <c r="A47" s="1">
        <v>46</v>
      </c>
      <c r="B47" s="288">
        <v>4</v>
      </c>
      <c r="C47" s="291">
        <v>3</v>
      </c>
      <c r="F47" t="s">
        <v>70</v>
      </c>
      <c r="G47">
        <f t="shared" si="10"/>
        <v>32</v>
      </c>
      <c r="H47" s="287" t="str">
        <f t="shared" si="11"/>
        <v>&gt;99</v>
      </c>
      <c r="I47" s="287" t="str">
        <f t="shared" si="12"/>
        <v>&gt;81</v>
      </c>
      <c r="K47">
        <f t="shared" ref="K47:K52" si="14">L47*N47/M47</f>
        <v>28</v>
      </c>
      <c r="L47">
        <f>SUM(B60:B63,B65:B67)</f>
        <v>28</v>
      </c>
      <c r="M47">
        <f>COUNTA(B60:B63,B65:B67)</f>
        <v>7</v>
      </c>
      <c r="N47">
        <v>7</v>
      </c>
      <c r="O47" s="215" t="str">
        <f>CQ1</f>
        <v>&gt;99</v>
      </c>
      <c r="P47" s="215" t="str">
        <f>CR1</f>
        <v>&gt;78</v>
      </c>
      <c r="R47" s="215" t="str">
        <f>FY1</f>
        <v>&gt;99</v>
      </c>
      <c r="S47" s="215">
        <f>FZ1</f>
        <v>81</v>
      </c>
      <c r="AL47" s="60">
        <v>50</v>
      </c>
      <c r="AM47" s="176">
        <v>90</v>
      </c>
      <c r="AN47" s="269">
        <v>63</v>
      </c>
      <c r="AO47" s="57">
        <v>48</v>
      </c>
      <c r="AP47" s="176">
        <v>6</v>
      </c>
      <c r="AQ47" s="269">
        <v>35</v>
      </c>
      <c r="AR47" s="57">
        <v>41</v>
      </c>
      <c r="AS47" s="267">
        <v>17</v>
      </c>
      <c r="AT47" s="272">
        <v>40</v>
      </c>
      <c r="AV47" s="90">
        <v>60</v>
      </c>
      <c r="AW47" s="59" t="s">
        <v>23</v>
      </c>
      <c r="AX47" s="56">
        <v>23</v>
      </c>
      <c r="AZ47" s="126">
        <v>41</v>
      </c>
      <c r="BA47" s="117">
        <v>92</v>
      </c>
      <c r="BB47" s="118">
        <v>64</v>
      </c>
      <c r="BC47" s="115">
        <v>82</v>
      </c>
      <c r="BD47" s="116">
        <v>59</v>
      </c>
      <c r="BE47" s="111"/>
      <c r="BF47" s="112"/>
      <c r="BG47" s="113"/>
      <c r="BH47" s="114"/>
      <c r="BI47" s="111"/>
      <c r="BJ47" s="112"/>
      <c r="BL47" s="30">
        <v>39</v>
      </c>
      <c r="BM47" s="39"/>
      <c r="BN47" s="40"/>
      <c r="BO47" s="145"/>
      <c r="BP47" s="146"/>
      <c r="BQ47" s="34" t="s">
        <v>32</v>
      </c>
      <c r="BR47" s="31">
        <v>80</v>
      </c>
      <c r="BS47" s="145"/>
      <c r="BT47" s="146"/>
      <c r="BU47" s="39"/>
      <c r="BV47" s="40"/>
      <c r="BW47" s="145"/>
      <c r="BX47" s="146"/>
      <c r="BY47" s="39"/>
      <c r="BZ47" s="40"/>
      <c r="CB47" s="212">
        <v>41</v>
      </c>
      <c r="CC47" s="186">
        <v>97</v>
      </c>
      <c r="CD47" s="184">
        <v>69</v>
      </c>
      <c r="CE47" s="242">
        <v>41</v>
      </c>
      <c r="CF47" s="189">
        <v>99</v>
      </c>
      <c r="CG47" s="21">
        <v>72</v>
      </c>
      <c r="CH47" s="242">
        <v>41</v>
      </c>
      <c r="CI47" s="189">
        <v>99</v>
      </c>
      <c r="CJ47" s="21">
        <v>74</v>
      </c>
      <c r="CL47" s="89">
        <v>41</v>
      </c>
      <c r="CM47" s="181">
        <v>24</v>
      </c>
      <c r="CN47" s="58">
        <v>43</v>
      </c>
      <c r="DT47" s="60">
        <v>54</v>
      </c>
      <c r="DU47" s="59">
        <v>95</v>
      </c>
      <c r="DV47" s="56">
        <v>67</v>
      </c>
      <c r="DW47" s="57">
        <v>65</v>
      </c>
      <c r="DX47" s="59">
        <v>30</v>
      </c>
      <c r="DY47" s="56">
        <v>45</v>
      </c>
      <c r="DZ47" s="57"/>
      <c r="EA47" s="267"/>
      <c r="EB47" s="272"/>
      <c r="ED47" s="89">
        <v>127</v>
      </c>
      <c r="EE47" s="181">
        <v>9</v>
      </c>
      <c r="EF47" s="58">
        <v>36</v>
      </c>
      <c r="EH47" s="126">
        <v>41</v>
      </c>
      <c r="EI47" s="117">
        <v>89</v>
      </c>
      <c r="EJ47" s="118">
        <v>62</v>
      </c>
      <c r="EK47" s="115">
        <v>76</v>
      </c>
      <c r="EL47" s="116">
        <v>57</v>
      </c>
      <c r="EM47" s="111"/>
      <c r="EN47" s="112"/>
      <c r="EO47" s="113"/>
      <c r="EP47" s="114"/>
      <c r="EQ47" s="111"/>
      <c r="ER47" s="112"/>
      <c r="ET47" s="30">
        <v>39</v>
      </c>
      <c r="EU47" s="39"/>
      <c r="EV47" s="40"/>
      <c r="EW47" s="145"/>
      <c r="EX47" s="146"/>
      <c r="EY47" s="34" t="s">
        <v>122</v>
      </c>
      <c r="EZ47" s="31" t="s">
        <v>118</v>
      </c>
      <c r="FA47" s="145"/>
      <c r="FB47" s="146"/>
      <c r="FC47" s="39"/>
      <c r="FD47" s="40"/>
      <c r="FE47" s="145"/>
      <c r="FF47" s="146"/>
      <c r="FG47" s="39"/>
      <c r="FH47" s="40"/>
      <c r="FJ47" s="89">
        <v>41</v>
      </c>
      <c r="FK47" s="183">
        <v>99</v>
      </c>
      <c r="FL47" s="177">
        <v>74</v>
      </c>
      <c r="FM47" s="242">
        <v>41</v>
      </c>
      <c r="FN47" s="207">
        <v>99</v>
      </c>
      <c r="FO47" s="203">
        <v>73</v>
      </c>
      <c r="FP47" s="242">
        <v>41</v>
      </c>
      <c r="FQ47" s="207">
        <v>98</v>
      </c>
      <c r="FR47" s="203">
        <v>71</v>
      </c>
      <c r="FT47" s="89">
        <v>41</v>
      </c>
      <c r="FU47" s="181">
        <v>30</v>
      </c>
      <c r="FV47" s="58">
        <v>45</v>
      </c>
    </row>
    <row r="48" spans="1:192" ht="18" thickBot="1">
      <c r="A48" s="1">
        <v>47</v>
      </c>
      <c r="B48" s="290">
        <v>4</v>
      </c>
      <c r="C48" s="291">
        <v>3</v>
      </c>
      <c r="F48" s="1" t="s">
        <v>71</v>
      </c>
      <c r="G48">
        <f t="shared" si="10"/>
        <v>28</v>
      </c>
      <c r="H48" s="287" t="str">
        <f t="shared" si="11"/>
        <v>&gt;99</v>
      </c>
      <c r="I48" s="287" t="str">
        <f t="shared" si="12"/>
        <v>&gt;81</v>
      </c>
      <c r="K48">
        <f t="shared" si="14"/>
        <v>16</v>
      </c>
      <c r="L48">
        <f>SUM(B68:B69,B71:B72)</f>
        <v>16</v>
      </c>
      <c r="M48">
        <f>COUNTA(B68:B69,B71:B72)</f>
        <v>4</v>
      </c>
      <c r="N48">
        <v>4</v>
      </c>
      <c r="O48" s="215" t="str">
        <f>CS1</f>
        <v>&gt;99</v>
      </c>
      <c r="P48" s="215">
        <f>CT1</f>
        <v>78</v>
      </c>
      <c r="R48" s="215" t="str">
        <f>GA1</f>
        <v>&gt;99</v>
      </c>
      <c r="S48" s="215" t="str">
        <f>GB1</f>
        <v>&gt;79</v>
      </c>
      <c r="AL48" s="60">
        <v>51</v>
      </c>
      <c r="AM48" s="176">
        <v>92</v>
      </c>
      <c r="AN48" s="269">
        <v>64</v>
      </c>
      <c r="AO48" s="57">
        <v>49</v>
      </c>
      <c r="AP48" s="176">
        <v>8</v>
      </c>
      <c r="AQ48" s="269">
        <v>36</v>
      </c>
      <c r="AR48" s="57">
        <v>42</v>
      </c>
      <c r="AS48" s="267">
        <v>20</v>
      </c>
      <c r="AT48" s="272">
        <v>42</v>
      </c>
      <c r="AV48" s="90">
        <v>61</v>
      </c>
      <c r="AW48" s="59" t="s">
        <v>23</v>
      </c>
      <c r="AX48" s="56">
        <v>23</v>
      </c>
      <c r="AZ48" s="126">
        <v>42</v>
      </c>
      <c r="BA48" s="117">
        <v>93</v>
      </c>
      <c r="BB48" s="118">
        <v>65</v>
      </c>
      <c r="BC48" s="115">
        <v>85</v>
      </c>
      <c r="BD48" s="116">
        <v>60</v>
      </c>
      <c r="BE48" s="111"/>
      <c r="BF48" s="112"/>
      <c r="BG48" s="113"/>
      <c r="BH48" s="114"/>
      <c r="BI48" s="111"/>
      <c r="BJ48" s="112"/>
      <c r="BL48" s="43">
        <v>40</v>
      </c>
      <c r="BM48" s="44"/>
      <c r="BN48" s="45"/>
      <c r="BO48" s="147"/>
      <c r="BP48" s="148"/>
      <c r="BQ48" s="48" t="s">
        <v>32</v>
      </c>
      <c r="BR48" s="49">
        <v>81</v>
      </c>
      <c r="BS48" s="147"/>
      <c r="BT48" s="148"/>
      <c r="BU48" s="44"/>
      <c r="BV48" s="45"/>
      <c r="BW48" s="147"/>
      <c r="BX48" s="148"/>
      <c r="BY48" s="44"/>
      <c r="BZ48" s="45"/>
      <c r="CB48" s="89">
        <v>42</v>
      </c>
      <c r="CC48" s="181">
        <v>98</v>
      </c>
      <c r="CD48" s="58">
        <v>70</v>
      </c>
      <c r="CE48" s="242">
        <v>42</v>
      </c>
      <c r="CF48" s="189">
        <v>99</v>
      </c>
      <c r="CG48" s="21">
        <v>73</v>
      </c>
      <c r="CH48" s="242">
        <v>42</v>
      </c>
      <c r="CI48" s="189">
        <v>99</v>
      </c>
      <c r="CJ48" s="21">
        <v>75</v>
      </c>
      <c r="CL48" s="89">
        <v>42</v>
      </c>
      <c r="CM48" s="181">
        <v>26</v>
      </c>
      <c r="CN48" s="58">
        <v>43</v>
      </c>
      <c r="DT48" s="60">
        <v>55</v>
      </c>
      <c r="DU48" s="59">
        <v>96</v>
      </c>
      <c r="DV48" s="56">
        <v>68</v>
      </c>
      <c r="DW48" s="57">
        <v>66</v>
      </c>
      <c r="DX48" s="176">
        <v>32</v>
      </c>
      <c r="DY48" s="269">
        <v>45</v>
      </c>
      <c r="DZ48" s="57"/>
      <c r="EA48" s="267"/>
      <c r="EB48" s="272"/>
      <c r="ED48" s="89">
        <v>128</v>
      </c>
      <c r="EE48" s="181">
        <v>9</v>
      </c>
      <c r="EF48" s="58">
        <v>37</v>
      </c>
      <c r="EH48" s="126">
        <v>42</v>
      </c>
      <c r="EI48" s="117">
        <v>92</v>
      </c>
      <c r="EJ48" s="118">
        <v>64</v>
      </c>
      <c r="EK48" s="115">
        <v>80</v>
      </c>
      <c r="EL48" s="116">
        <v>58</v>
      </c>
      <c r="EM48" s="111"/>
      <c r="EN48" s="112"/>
      <c r="EO48" s="113"/>
      <c r="EP48" s="114"/>
      <c r="EQ48" s="111"/>
      <c r="ER48" s="112"/>
      <c r="ET48" s="43">
        <v>40</v>
      </c>
      <c r="EU48" s="44"/>
      <c r="EV48" s="45"/>
      <c r="EW48" s="147"/>
      <c r="EX48" s="148"/>
      <c r="EY48" s="48" t="s">
        <v>122</v>
      </c>
      <c r="EZ48" s="49" t="s">
        <v>118</v>
      </c>
      <c r="FA48" s="147"/>
      <c r="FB48" s="148"/>
      <c r="FC48" s="44"/>
      <c r="FD48" s="45"/>
      <c r="FE48" s="147"/>
      <c r="FF48" s="148"/>
      <c r="FG48" s="44"/>
      <c r="FH48" s="45"/>
      <c r="FJ48" s="89">
        <v>42</v>
      </c>
      <c r="FK48" s="183">
        <v>99</v>
      </c>
      <c r="FL48" s="177">
        <v>75</v>
      </c>
      <c r="FM48" s="242">
        <v>42</v>
      </c>
      <c r="FN48" s="207">
        <v>99</v>
      </c>
      <c r="FO48" s="203">
        <v>73</v>
      </c>
      <c r="FP48" s="242">
        <v>42</v>
      </c>
      <c r="FQ48" s="207">
        <v>98</v>
      </c>
      <c r="FR48" s="203">
        <v>72</v>
      </c>
      <c r="FT48" s="89">
        <v>42</v>
      </c>
      <c r="FU48" s="181">
        <v>31</v>
      </c>
      <c r="FV48" s="58">
        <v>45</v>
      </c>
    </row>
    <row r="49" spans="1:178" ht="16">
      <c r="A49" s="1">
        <v>48</v>
      </c>
      <c r="B49" s="290">
        <v>4</v>
      </c>
      <c r="C49" s="291">
        <v>3</v>
      </c>
      <c r="H49" s="287"/>
      <c r="I49" s="287"/>
      <c r="K49">
        <f t="shared" si="14"/>
        <v>28</v>
      </c>
      <c r="L49">
        <f>SUM(B75,B76,B77,B78,B79,B84,B85)</f>
        <v>28</v>
      </c>
      <c r="M49">
        <f>COUNTA(B75,B76,B77,B78,B79,B84,B85)</f>
        <v>7</v>
      </c>
      <c r="N49">
        <v>7</v>
      </c>
      <c r="O49" s="215" t="str">
        <f>CU1</f>
        <v>&gt;99</v>
      </c>
      <c r="P49" s="215" t="str">
        <f>CV1</f>
        <v>&gt;80</v>
      </c>
      <c r="R49" s="215" t="str">
        <f>GC1</f>
        <v>&gt;99</v>
      </c>
      <c r="S49" s="215" t="str">
        <f>GD1</f>
        <v>&gt;81</v>
      </c>
      <c r="AL49" s="60">
        <v>52</v>
      </c>
      <c r="AM49" s="176">
        <v>94</v>
      </c>
      <c r="AN49" s="269">
        <v>66</v>
      </c>
      <c r="AO49" s="57">
        <v>50</v>
      </c>
      <c r="AP49" s="267">
        <v>9</v>
      </c>
      <c r="AQ49" s="272">
        <v>37</v>
      </c>
      <c r="AR49" s="57">
        <v>43</v>
      </c>
      <c r="AS49" s="267">
        <v>23</v>
      </c>
      <c r="AT49" s="272">
        <v>43</v>
      </c>
      <c r="AV49" s="90">
        <v>62</v>
      </c>
      <c r="AW49" s="59" t="s">
        <v>23</v>
      </c>
      <c r="AX49" s="56">
        <v>23</v>
      </c>
      <c r="AZ49" s="126">
        <v>43</v>
      </c>
      <c r="BA49" s="117">
        <v>95</v>
      </c>
      <c r="BB49" s="118">
        <v>66</v>
      </c>
      <c r="BC49" s="115">
        <v>88</v>
      </c>
      <c r="BD49" s="116">
        <v>62</v>
      </c>
      <c r="BE49" s="111"/>
      <c r="BF49" s="112"/>
      <c r="BG49" s="113"/>
      <c r="BH49" s="114"/>
      <c r="BI49" s="111"/>
      <c r="BJ49" s="112"/>
      <c r="CB49" s="89">
        <v>43</v>
      </c>
      <c r="CC49" s="181">
        <v>98</v>
      </c>
      <c r="CD49" s="58">
        <v>71</v>
      </c>
      <c r="CE49" s="242">
        <v>43</v>
      </c>
      <c r="CF49" s="189">
        <v>99</v>
      </c>
      <c r="CG49" s="21">
        <v>74</v>
      </c>
      <c r="CH49" s="242">
        <v>43</v>
      </c>
      <c r="CI49" s="189">
        <v>99</v>
      </c>
      <c r="CJ49" s="21">
        <v>75</v>
      </c>
      <c r="CL49" s="89">
        <v>43</v>
      </c>
      <c r="CM49" s="181">
        <v>27</v>
      </c>
      <c r="CN49" s="58">
        <v>44</v>
      </c>
      <c r="DT49" s="60">
        <v>56</v>
      </c>
      <c r="DU49" s="59">
        <v>97</v>
      </c>
      <c r="DV49" s="56">
        <v>69</v>
      </c>
      <c r="DW49" s="57">
        <v>67</v>
      </c>
      <c r="DX49" s="267">
        <v>35</v>
      </c>
      <c r="DY49" s="272">
        <v>46</v>
      </c>
      <c r="DZ49" s="57"/>
      <c r="EA49" s="267"/>
      <c r="EB49" s="272"/>
      <c r="ED49" s="89">
        <v>129</v>
      </c>
      <c r="EE49" s="181">
        <v>10</v>
      </c>
      <c r="EF49" s="58">
        <v>37</v>
      </c>
      <c r="EH49" s="126">
        <v>43</v>
      </c>
      <c r="EI49" s="117">
        <v>94</v>
      </c>
      <c r="EJ49" s="118">
        <v>66</v>
      </c>
      <c r="EK49" s="115">
        <v>83</v>
      </c>
      <c r="EL49" s="116">
        <v>60</v>
      </c>
      <c r="EM49" s="111"/>
      <c r="EN49" s="112"/>
      <c r="EO49" s="113"/>
      <c r="EP49" s="114"/>
      <c r="EQ49" s="111"/>
      <c r="ER49" s="112"/>
      <c r="FJ49" s="89">
        <v>43</v>
      </c>
      <c r="FK49" s="207">
        <v>99</v>
      </c>
      <c r="FL49" s="203">
        <v>76</v>
      </c>
      <c r="FM49" s="242">
        <v>43</v>
      </c>
      <c r="FN49" s="207">
        <v>99</v>
      </c>
      <c r="FO49" s="203">
        <v>73</v>
      </c>
      <c r="FP49" s="242">
        <v>43</v>
      </c>
      <c r="FQ49" s="207">
        <v>99</v>
      </c>
      <c r="FR49" s="203">
        <v>72</v>
      </c>
      <c r="FT49" s="89">
        <v>43</v>
      </c>
      <c r="FU49" s="181">
        <v>33</v>
      </c>
      <c r="FV49" s="58">
        <v>46</v>
      </c>
    </row>
    <row r="50" spans="1:178" ht="18" thickBot="1">
      <c r="A50" s="1">
        <v>49</v>
      </c>
      <c r="B50" s="290">
        <v>4</v>
      </c>
      <c r="C50" s="291">
        <v>3</v>
      </c>
      <c r="F50" t="s">
        <v>89</v>
      </c>
      <c r="H50" s="287"/>
      <c r="I50" s="287"/>
      <c r="K50">
        <f t="shared" si="14"/>
        <v>28</v>
      </c>
      <c r="L50">
        <f>SUM(B86,B87,B89:B93)</f>
        <v>28</v>
      </c>
      <c r="M50">
        <f>COUNTA(B86,B87,B89:B93)</f>
        <v>7</v>
      </c>
      <c r="N50">
        <v>7</v>
      </c>
      <c r="O50" s="215" t="str">
        <f>CW1</f>
        <v>&gt;99</v>
      </c>
      <c r="P50" s="215" t="str">
        <f>CX1</f>
        <v>&gt;81</v>
      </c>
      <c r="R50" s="215" t="str">
        <f>GE1</f>
        <v>&gt;99</v>
      </c>
      <c r="S50" s="215" t="str">
        <f>GF1</f>
        <v>&gt;81</v>
      </c>
      <c r="AL50" s="60">
        <v>53</v>
      </c>
      <c r="AM50" s="176">
        <v>96</v>
      </c>
      <c r="AN50" s="269">
        <v>67</v>
      </c>
      <c r="AO50" s="57">
        <v>51</v>
      </c>
      <c r="AP50" s="267">
        <v>10</v>
      </c>
      <c r="AQ50" s="272">
        <v>37</v>
      </c>
      <c r="AR50" s="64">
        <v>44</v>
      </c>
      <c r="AS50" s="273">
        <v>26</v>
      </c>
      <c r="AT50" s="274">
        <v>44</v>
      </c>
      <c r="AV50" s="90">
        <v>63</v>
      </c>
      <c r="AW50" s="59" t="s">
        <v>23</v>
      </c>
      <c r="AX50" s="56">
        <v>24</v>
      </c>
      <c r="AZ50" s="127">
        <v>44</v>
      </c>
      <c r="BA50" s="119">
        <v>96</v>
      </c>
      <c r="BB50" s="120">
        <v>68</v>
      </c>
      <c r="BC50" s="128">
        <v>90</v>
      </c>
      <c r="BD50" s="125">
        <v>63</v>
      </c>
      <c r="BE50" s="129"/>
      <c r="BF50" s="130"/>
      <c r="BG50" s="122"/>
      <c r="BH50" s="124"/>
      <c r="BI50" s="129"/>
      <c r="BJ50" s="130"/>
      <c r="CB50" s="89">
        <v>44</v>
      </c>
      <c r="CC50" s="189">
        <v>98</v>
      </c>
      <c r="CD50" s="21">
        <v>71</v>
      </c>
      <c r="CE50" s="149">
        <v>44</v>
      </c>
      <c r="CF50" s="68">
        <v>99</v>
      </c>
      <c r="CG50" s="69">
        <v>74</v>
      </c>
      <c r="CH50" s="149">
        <v>44</v>
      </c>
      <c r="CI50" s="68">
        <v>99</v>
      </c>
      <c r="CJ50" s="69">
        <v>75</v>
      </c>
      <c r="CL50" s="89">
        <v>44</v>
      </c>
      <c r="CM50" s="181">
        <v>28</v>
      </c>
      <c r="CN50" s="58">
        <v>44</v>
      </c>
      <c r="DT50" s="62">
        <v>57</v>
      </c>
      <c r="DU50" s="66">
        <v>98</v>
      </c>
      <c r="DV50" s="63">
        <v>70</v>
      </c>
      <c r="DW50" s="57">
        <v>68</v>
      </c>
      <c r="DX50" s="267">
        <v>39</v>
      </c>
      <c r="DY50" s="272">
        <v>47</v>
      </c>
      <c r="DZ50" s="57"/>
      <c r="EA50" s="267"/>
      <c r="EB50" s="272"/>
      <c r="ED50" s="89">
        <v>130</v>
      </c>
      <c r="EE50" s="181">
        <v>11</v>
      </c>
      <c r="EF50" s="58">
        <v>38</v>
      </c>
      <c r="EH50" s="127">
        <v>44</v>
      </c>
      <c r="EI50" s="119">
        <v>96</v>
      </c>
      <c r="EJ50" s="120">
        <v>67</v>
      </c>
      <c r="EK50" s="128">
        <v>86</v>
      </c>
      <c r="EL50" s="125">
        <v>61</v>
      </c>
      <c r="EM50" s="129"/>
      <c r="EN50" s="130"/>
      <c r="EO50" s="122"/>
      <c r="EP50" s="124"/>
      <c r="EQ50" s="129"/>
      <c r="ER50" s="130"/>
      <c r="FJ50" s="151">
        <v>44</v>
      </c>
      <c r="FK50" s="273" t="s">
        <v>32</v>
      </c>
      <c r="FL50" s="206">
        <v>76</v>
      </c>
      <c r="FM50" s="149">
        <v>44</v>
      </c>
      <c r="FN50" s="273">
        <v>99</v>
      </c>
      <c r="FO50" s="206">
        <v>74</v>
      </c>
      <c r="FP50" s="149">
        <v>44</v>
      </c>
      <c r="FQ50" s="273">
        <v>99</v>
      </c>
      <c r="FR50" s="206">
        <v>73</v>
      </c>
      <c r="FT50" s="91">
        <v>44</v>
      </c>
      <c r="FU50" s="94">
        <v>35</v>
      </c>
      <c r="FV50" s="96">
        <v>46</v>
      </c>
    </row>
    <row r="51" spans="1:178" ht="18" thickBot="1">
      <c r="A51" s="1">
        <v>50</v>
      </c>
      <c r="B51" s="292">
        <v>4</v>
      </c>
      <c r="C51" s="293">
        <v>3</v>
      </c>
      <c r="F51" t="s">
        <v>62</v>
      </c>
      <c r="G51">
        <f>IF(M39=N39,K39,"*"&amp;TEXT(FLOOR(K39,0.1),"0.0"))</f>
        <v>60</v>
      </c>
      <c r="H51" s="287" t="str">
        <f t="shared" si="11"/>
        <v>&gt;99</v>
      </c>
      <c r="I51" s="287" t="str">
        <f t="shared" si="12"/>
        <v>&gt;81</v>
      </c>
      <c r="K51">
        <f t="shared" si="14"/>
        <v>24</v>
      </c>
      <c r="L51">
        <f>SUM(B95,B96,B98,B99,B106,B113)</f>
        <v>24</v>
      </c>
      <c r="M51">
        <f>COUNTA(B95,B96,B98,B99,B106,B113)</f>
        <v>6</v>
      </c>
      <c r="N51">
        <v>6</v>
      </c>
      <c r="O51" s="215" t="str">
        <f>CY1</f>
        <v>&gt;99</v>
      </c>
      <c r="P51" s="215" t="str">
        <f>CZ1</f>
        <v>&gt;79</v>
      </c>
      <c r="R51" s="215" t="str">
        <f>GG1</f>
        <v>&gt;99</v>
      </c>
      <c r="S51" s="215" t="str">
        <f>GH1</f>
        <v>&gt;79</v>
      </c>
      <c r="AL51" s="62">
        <v>54</v>
      </c>
      <c r="AM51" s="179">
        <v>97</v>
      </c>
      <c r="AN51" s="268">
        <v>68</v>
      </c>
      <c r="AO51" s="64">
        <v>52</v>
      </c>
      <c r="AP51" s="273">
        <v>11</v>
      </c>
      <c r="AQ51" s="274">
        <v>38</v>
      </c>
      <c r="AR51" s="57">
        <v>45</v>
      </c>
      <c r="AS51" s="267">
        <v>30</v>
      </c>
      <c r="AT51" s="272">
        <v>45</v>
      </c>
      <c r="AV51" s="93">
        <v>64</v>
      </c>
      <c r="AW51" s="94" t="s">
        <v>23</v>
      </c>
      <c r="AX51" s="92">
        <v>24</v>
      </c>
      <c r="AZ51" s="126">
        <v>45</v>
      </c>
      <c r="BA51" s="117">
        <v>97</v>
      </c>
      <c r="BB51" s="118">
        <v>69</v>
      </c>
      <c r="BC51" s="115">
        <v>92</v>
      </c>
      <c r="BD51" s="116">
        <v>64</v>
      </c>
      <c r="BE51" s="111"/>
      <c r="BF51" s="112"/>
      <c r="BG51" s="113"/>
      <c r="BH51" s="114"/>
      <c r="BI51" s="111"/>
      <c r="BJ51" s="112"/>
      <c r="CB51" s="151">
        <v>45</v>
      </c>
      <c r="CC51" s="68">
        <v>99</v>
      </c>
      <c r="CD51" s="69">
        <v>73</v>
      </c>
      <c r="CE51" s="242">
        <v>45</v>
      </c>
      <c r="CF51" s="189">
        <v>99</v>
      </c>
      <c r="CG51" s="21">
        <v>74</v>
      </c>
      <c r="CH51" s="242">
        <v>45</v>
      </c>
      <c r="CI51" s="189" t="s">
        <v>32</v>
      </c>
      <c r="CJ51" s="21">
        <v>76</v>
      </c>
      <c r="CL51" s="91">
        <v>45</v>
      </c>
      <c r="CM51" s="94">
        <v>30</v>
      </c>
      <c r="CN51" s="96">
        <v>45</v>
      </c>
      <c r="DT51" s="60">
        <v>58</v>
      </c>
      <c r="DU51" s="59">
        <v>99</v>
      </c>
      <c r="DV51" s="56">
        <v>73</v>
      </c>
      <c r="DW51" s="64">
        <v>69</v>
      </c>
      <c r="DX51" s="273">
        <v>42</v>
      </c>
      <c r="DY51" s="274">
        <v>48</v>
      </c>
      <c r="DZ51" s="64"/>
      <c r="EA51" s="273"/>
      <c r="EB51" s="274"/>
      <c r="ED51" s="91">
        <v>131</v>
      </c>
      <c r="EE51" s="94">
        <v>11</v>
      </c>
      <c r="EF51" s="96">
        <v>38</v>
      </c>
      <c r="EH51" s="126">
        <v>45</v>
      </c>
      <c r="EI51" s="117">
        <v>97</v>
      </c>
      <c r="EJ51" s="118">
        <v>69</v>
      </c>
      <c r="EK51" s="115">
        <v>90</v>
      </c>
      <c r="EL51" s="116">
        <v>63</v>
      </c>
      <c r="EM51" s="111"/>
      <c r="EN51" s="112"/>
      <c r="EO51" s="113"/>
      <c r="EP51" s="114"/>
      <c r="EQ51" s="111"/>
      <c r="ER51" s="112"/>
      <c r="FJ51" s="89">
        <v>45</v>
      </c>
      <c r="FK51" s="207" t="s">
        <v>32</v>
      </c>
      <c r="FL51" s="203">
        <v>77</v>
      </c>
      <c r="FM51" s="242">
        <v>45</v>
      </c>
      <c r="FN51" s="207">
        <v>99</v>
      </c>
      <c r="FO51" s="203">
        <v>74</v>
      </c>
      <c r="FP51" s="242">
        <v>45</v>
      </c>
      <c r="FQ51" s="207">
        <v>99</v>
      </c>
      <c r="FR51" s="203">
        <v>75</v>
      </c>
      <c r="FT51" s="89">
        <v>45</v>
      </c>
      <c r="FU51" s="181">
        <v>37</v>
      </c>
      <c r="FV51" s="58">
        <v>47</v>
      </c>
    </row>
    <row r="52" spans="1:178" ht="17">
      <c r="A52" s="1">
        <v>51</v>
      </c>
      <c r="B52" s="288">
        <v>4</v>
      </c>
      <c r="C52" s="291">
        <v>3</v>
      </c>
      <c r="F52" t="s">
        <v>63</v>
      </c>
      <c r="G52">
        <f>IF(M40=N40,K40,"*"&amp;TEXT(FLOOR(K40,0.1),"0.0"))</f>
        <v>76</v>
      </c>
      <c r="H52" s="287" t="str">
        <f t="shared" si="11"/>
        <v>&gt;99</v>
      </c>
      <c r="I52" s="287" t="str">
        <f t="shared" si="12"/>
        <v>&gt;81</v>
      </c>
      <c r="K52">
        <f t="shared" si="14"/>
        <v>24</v>
      </c>
      <c r="L52">
        <f>SUM(B97,B100,B101,B102,B104,B107)</f>
        <v>24</v>
      </c>
      <c r="M52">
        <f>COUNTA(B97,B100,B101,B102,B104,B107)</f>
        <v>6</v>
      </c>
      <c r="N52">
        <v>6</v>
      </c>
      <c r="O52" s="215" t="str">
        <f>DA1</f>
        <v>&gt;99</v>
      </c>
      <c r="P52" s="215" t="str">
        <f>DB1</f>
        <v>&gt;81</v>
      </c>
      <c r="R52" s="215" t="str">
        <f>GI1</f>
        <v>&gt;99</v>
      </c>
      <c r="S52" s="215" t="str">
        <f>GJ1</f>
        <v>&gt;74</v>
      </c>
      <c r="AL52" s="60">
        <v>55</v>
      </c>
      <c r="AM52" s="176">
        <v>98</v>
      </c>
      <c r="AN52" s="269">
        <v>70</v>
      </c>
      <c r="AO52" s="57">
        <v>53</v>
      </c>
      <c r="AP52" s="267">
        <v>13</v>
      </c>
      <c r="AQ52" s="272">
        <v>38</v>
      </c>
      <c r="AR52" s="57">
        <v>46</v>
      </c>
      <c r="AS52" s="267">
        <v>35</v>
      </c>
      <c r="AT52" s="272">
        <v>46</v>
      </c>
      <c r="AV52" s="90">
        <v>65</v>
      </c>
      <c r="AW52" s="59" t="s">
        <v>23</v>
      </c>
      <c r="AX52" s="56">
        <v>24</v>
      </c>
      <c r="AZ52" s="126">
        <v>46</v>
      </c>
      <c r="BA52" s="117">
        <v>98</v>
      </c>
      <c r="BB52" s="118">
        <v>71</v>
      </c>
      <c r="BC52" s="115">
        <v>94</v>
      </c>
      <c r="BD52" s="116">
        <v>66</v>
      </c>
      <c r="BE52" s="111"/>
      <c r="BF52" s="112"/>
      <c r="BG52" s="113"/>
      <c r="BH52" s="114"/>
      <c r="BI52" s="111"/>
      <c r="BJ52" s="112"/>
      <c r="CB52" s="89">
        <v>46</v>
      </c>
      <c r="CC52" s="189">
        <v>99</v>
      </c>
      <c r="CD52" s="21">
        <v>74</v>
      </c>
      <c r="CE52" s="242">
        <v>46</v>
      </c>
      <c r="CF52" s="189">
        <v>99</v>
      </c>
      <c r="CG52" s="21">
        <v>75</v>
      </c>
      <c r="CH52" s="242">
        <v>46</v>
      </c>
      <c r="CI52" s="189" t="s">
        <v>32</v>
      </c>
      <c r="CJ52" s="21">
        <v>76</v>
      </c>
      <c r="CL52" s="89">
        <v>46</v>
      </c>
      <c r="CM52" s="181">
        <v>32</v>
      </c>
      <c r="CN52" s="58">
        <v>45</v>
      </c>
      <c r="DT52" s="60">
        <v>59</v>
      </c>
      <c r="DU52" s="176">
        <v>99</v>
      </c>
      <c r="DV52" s="269">
        <v>76</v>
      </c>
      <c r="DW52" s="57">
        <v>70</v>
      </c>
      <c r="DX52" s="267">
        <v>45</v>
      </c>
      <c r="DY52" s="272">
        <v>49</v>
      </c>
      <c r="DZ52" s="57"/>
      <c r="EA52" s="267"/>
      <c r="EB52" s="272"/>
      <c r="ED52" s="89">
        <v>132</v>
      </c>
      <c r="EE52" s="181">
        <v>12</v>
      </c>
      <c r="EF52" s="58">
        <v>38</v>
      </c>
      <c r="EH52" s="126">
        <v>46</v>
      </c>
      <c r="EI52" s="117">
        <v>98</v>
      </c>
      <c r="EJ52" s="118">
        <v>71</v>
      </c>
      <c r="EK52" s="115">
        <v>93</v>
      </c>
      <c r="EL52" s="116">
        <v>65</v>
      </c>
      <c r="EM52" s="111"/>
      <c r="EN52" s="112"/>
      <c r="EO52" s="113"/>
      <c r="EP52" s="114"/>
      <c r="EQ52" s="111"/>
      <c r="ER52" s="112"/>
      <c r="FJ52" s="89">
        <v>46</v>
      </c>
      <c r="FK52" s="207" t="s">
        <v>32</v>
      </c>
      <c r="FL52" s="203">
        <v>78</v>
      </c>
      <c r="FM52" s="242">
        <v>46</v>
      </c>
      <c r="FN52" s="207">
        <v>99</v>
      </c>
      <c r="FO52" s="203">
        <v>74</v>
      </c>
      <c r="FP52" s="242">
        <v>46</v>
      </c>
      <c r="FQ52" s="207" t="s">
        <v>32</v>
      </c>
      <c r="FR52" s="203">
        <v>76</v>
      </c>
      <c r="FT52" s="89">
        <v>46</v>
      </c>
      <c r="FU52" s="181">
        <v>39</v>
      </c>
      <c r="FV52" s="58">
        <v>47</v>
      </c>
    </row>
    <row r="53" spans="1:178" ht="17">
      <c r="A53" s="1">
        <v>52</v>
      </c>
      <c r="B53" s="290">
        <v>4</v>
      </c>
      <c r="C53" s="291">
        <v>3</v>
      </c>
      <c r="F53" t="s">
        <v>64</v>
      </c>
      <c r="G53">
        <f>IF(M41=N41,K41,"*"&amp;TEXT(FLOOR(K41,0.1),"0.0"))</f>
        <v>84</v>
      </c>
      <c r="H53" s="287" t="str">
        <f t="shared" si="11"/>
        <v>&gt;99</v>
      </c>
      <c r="I53" s="287" t="str">
        <f t="shared" si="12"/>
        <v>&gt;81</v>
      </c>
      <c r="AL53" s="60">
        <v>56</v>
      </c>
      <c r="AM53" s="176">
        <v>98</v>
      </c>
      <c r="AN53" s="269">
        <v>71</v>
      </c>
      <c r="AO53" s="57">
        <v>54</v>
      </c>
      <c r="AP53" s="267">
        <v>14</v>
      </c>
      <c r="AQ53" s="272">
        <v>39</v>
      </c>
      <c r="AR53" s="57">
        <v>47</v>
      </c>
      <c r="AS53" s="267">
        <v>40</v>
      </c>
      <c r="AT53" s="272">
        <v>47</v>
      </c>
      <c r="AV53" s="90">
        <v>66</v>
      </c>
      <c r="AW53" s="59" t="s">
        <v>23</v>
      </c>
      <c r="AX53" s="56">
        <v>24</v>
      </c>
      <c r="AZ53" s="126">
        <v>47</v>
      </c>
      <c r="BA53" s="117">
        <v>99</v>
      </c>
      <c r="BB53" s="118">
        <v>73</v>
      </c>
      <c r="BC53" s="115">
        <v>96</v>
      </c>
      <c r="BD53" s="116">
        <v>68</v>
      </c>
      <c r="BE53" s="111"/>
      <c r="BF53" s="112"/>
      <c r="BG53" s="113"/>
      <c r="BH53" s="114"/>
      <c r="BI53" s="111"/>
      <c r="BJ53" s="112"/>
      <c r="CB53" s="89">
        <v>47</v>
      </c>
      <c r="CC53" s="189">
        <v>99</v>
      </c>
      <c r="CD53" s="21">
        <v>75</v>
      </c>
      <c r="CE53" s="242">
        <v>47</v>
      </c>
      <c r="CF53" s="189">
        <v>99</v>
      </c>
      <c r="CG53" s="21">
        <v>75</v>
      </c>
      <c r="CH53" s="242">
        <v>47</v>
      </c>
      <c r="CI53" s="189" t="s">
        <v>32</v>
      </c>
      <c r="CJ53" s="21">
        <v>77</v>
      </c>
      <c r="CL53" s="89">
        <v>47</v>
      </c>
      <c r="CM53" s="181">
        <v>33</v>
      </c>
      <c r="CN53" s="58">
        <v>46</v>
      </c>
      <c r="DT53" s="60">
        <v>60</v>
      </c>
      <c r="DU53" s="176" t="s">
        <v>32</v>
      </c>
      <c r="DV53" s="269">
        <v>76</v>
      </c>
      <c r="DW53" s="57">
        <v>71</v>
      </c>
      <c r="DX53" s="267">
        <v>48</v>
      </c>
      <c r="DY53" s="272">
        <v>50</v>
      </c>
      <c r="DZ53" s="57"/>
      <c r="EA53" s="267"/>
      <c r="EB53" s="272"/>
      <c r="ED53" s="89">
        <v>133</v>
      </c>
      <c r="EE53" s="181">
        <v>13</v>
      </c>
      <c r="EF53" s="58">
        <v>39</v>
      </c>
      <c r="EH53" s="126">
        <v>47</v>
      </c>
      <c r="EI53" s="117">
        <v>99</v>
      </c>
      <c r="EJ53" s="118">
        <v>72</v>
      </c>
      <c r="EK53" s="115">
        <v>94</v>
      </c>
      <c r="EL53" s="116">
        <v>66</v>
      </c>
      <c r="EM53" s="111"/>
      <c r="EN53" s="112"/>
      <c r="EO53" s="113"/>
      <c r="EP53" s="114"/>
      <c r="EQ53" s="111"/>
      <c r="ER53" s="112"/>
      <c r="FJ53" s="89">
        <v>47</v>
      </c>
      <c r="FK53" s="207" t="s">
        <v>32</v>
      </c>
      <c r="FL53" s="203">
        <v>80</v>
      </c>
      <c r="FM53" s="242">
        <v>47</v>
      </c>
      <c r="FN53" s="207">
        <v>99</v>
      </c>
      <c r="FO53" s="203">
        <v>75</v>
      </c>
      <c r="FP53" s="242">
        <v>47</v>
      </c>
      <c r="FQ53" s="207" t="s">
        <v>32</v>
      </c>
      <c r="FR53" s="203">
        <v>77</v>
      </c>
      <c r="FT53" s="89">
        <v>47</v>
      </c>
      <c r="FU53" s="181">
        <v>40</v>
      </c>
      <c r="FV53" s="58">
        <v>48</v>
      </c>
    </row>
    <row r="54" spans="1:178" ht="17">
      <c r="A54" s="1">
        <v>53</v>
      </c>
      <c r="B54" s="290">
        <v>4</v>
      </c>
      <c r="C54" s="291">
        <v>3</v>
      </c>
      <c r="H54" s="287"/>
      <c r="I54" s="287"/>
      <c r="AL54" s="60">
        <v>57</v>
      </c>
      <c r="AM54" s="176">
        <v>99</v>
      </c>
      <c r="AN54" s="269">
        <v>72</v>
      </c>
      <c r="AO54" s="57">
        <v>55</v>
      </c>
      <c r="AP54" s="267">
        <v>15</v>
      </c>
      <c r="AQ54" s="272">
        <v>40</v>
      </c>
      <c r="AR54" s="57">
        <v>48</v>
      </c>
      <c r="AS54" s="267">
        <v>45</v>
      </c>
      <c r="AT54" s="272">
        <v>49</v>
      </c>
      <c r="AV54" s="90">
        <v>67</v>
      </c>
      <c r="AW54" s="59" t="s">
        <v>23</v>
      </c>
      <c r="AX54" s="56">
        <v>24</v>
      </c>
      <c r="AZ54" s="126">
        <v>48</v>
      </c>
      <c r="BA54" s="117">
        <v>99</v>
      </c>
      <c r="BB54" s="118">
        <v>75</v>
      </c>
      <c r="BC54" s="115">
        <v>97</v>
      </c>
      <c r="BD54" s="116">
        <v>69</v>
      </c>
      <c r="BE54" s="111"/>
      <c r="BF54" s="112"/>
      <c r="BG54" s="113"/>
      <c r="BH54" s="114"/>
      <c r="BI54" s="111"/>
      <c r="BJ54" s="112"/>
      <c r="CB54" s="89">
        <v>48</v>
      </c>
      <c r="CC54" s="189">
        <v>99</v>
      </c>
      <c r="CD54" s="21">
        <v>75</v>
      </c>
      <c r="CE54" s="242">
        <v>48</v>
      </c>
      <c r="CF54" s="189">
        <v>99</v>
      </c>
      <c r="CG54" s="21">
        <v>75</v>
      </c>
      <c r="CH54" s="242">
        <v>48</v>
      </c>
      <c r="CI54" s="189" t="s">
        <v>32</v>
      </c>
      <c r="CJ54" s="21">
        <v>78</v>
      </c>
      <c r="CL54" s="89">
        <v>48</v>
      </c>
      <c r="CM54" s="181">
        <v>35</v>
      </c>
      <c r="CN54" s="58">
        <v>46</v>
      </c>
      <c r="DT54" s="60">
        <v>61</v>
      </c>
      <c r="DU54" s="176" t="s">
        <v>32</v>
      </c>
      <c r="DV54" s="269">
        <v>77</v>
      </c>
      <c r="DW54" s="57">
        <v>72</v>
      </c>
      <c r="DX54" s="267">
        <v>52</v>
      </c>
      <c r="DY54" s="272">
        <v>51</v>
      </c>
      <c r="DZ54" s="57"/>
      <c r="EA54" s="267"/>
      <c r="EB54" s="272"/>
      <c r="ED54" s="89">
        <v>134</v>
      </c>
      <c r="EE54" s="181">
        <v>14</v>
      </c>
      <c r="EF54" s="58">
        <v>39</v>
      </c>
      <c r="EH54" s="126">
        <v>48</v>
      </c>
      <c r="EI54" s="117">
        <v>99</v>
      </c>
      <c r="EJ54" s="118">
        <v>76</v>
      </c>
      <c r="EK54" s="115">
        <v>96</v>
      </c>
      <c r="EL54" s="116">
        <v>67</v>
      </c>
      <c r="EM54" s="111"/>
      <c r="EN54" s="112"/>
      <c r="EO54" s="113"/>
      <c r="EP54" s="114"/>
      <c r="EQ54" s="111"/>
      <c r="ER54" s="112"/>
      <c r="FJ54" s="89">
        <v>48</v>
      </c>
      <c r="FK54" s="207" t="s">
        <v>32</v>
      </c>
      <c r="FL54" s="203">
        <v>81</v>
      </c>
      <c r="FM54" s="242">
        <v>48</v>
      </c>
      <c r="FN54" s="207">
        <v>99</v>
      </c>
      <c r="FO54" s="203">
        <v>75</v>
      </c>
      <c r="FP54" s="242">
        <v>48</v>
      </c>
      <c r="FQ54" s="207" t="s">
        <v>32</v>
      </c>
      <c r="FR54" s="203">
        <v>78</v>
      </c>
      <c r="FT54" s="89">
        <v>48</v>
      </c>
      <c r="FU54" s="181">
        <v>41</v>
      </c>
      <c r="FV54" s="58">
        <v>48</v>
      </c>
    </row>
    <row r="55" spans="1:178" ht="18" thickBot="1">
      <c r="A55" s="1">
        <v>54</v>
      </c>
      <c r="B55" s="290">
        <v>4</v>
      </c>
      <c r="C55" s="291">
        <v>3</v>
      </c>
      <c r="F55" t="s">
        <v>90</v>
      </c>
      <c r="H55" s="287"/>
      <c r="I55" s="287"/>
      <c r="AL55" s="60">
        <v>58</v>
      </c>
      <c r="AM55" s="176">
        <v>99</v>
      </c>
      <c r="AN55" s="269">
        <v>73</v>
      </c>
      <c r="AO55" s="57">
        <v>56</v>
      </c>
      <c r="AP55" s="267">
        <v>18</v>
      </c>
      <c r="AQ55" s="272">
        <v>41</v>
      </c>
      <c r="AR55" s="77">
        <v>49</v>
      </c>
      <c r="AS55" s="270">
        <v>51</v>
      </c>
      <c r="AT55" s="271">
        <v>50</v>
      </c>
      <c r="AV55" s="90">
        <v>68</v>
      </c>
      <c r="AW55" s="59" t="s">
        <v>23</v>
      </c>
      <c r="AX55" s="56">
        <v>24</v>
      </c>
      <c r="AZ55" s="127">
        <v>49</v>
      </c>
      <c r="BA55" s="119" t="s">
        <v>32</v>
      </c>
      <c r="BB55" s="120">
        <v>76</v>
      </c>
      <c r="BC55" s="128">
        <v>98</v>
      </c>
      <c r="BD55" s="125">
        <v>71</v>
      </c>
      <c r="BE55" s="129"/>
      <c r="BF55" s="130"/>
      <c r="BG55" s="122"/>
      <c r="BH55" s="124"/>
      <c r="BI55" s="129"/>
      <c r="BJ55" s="130"/>
      <c r="CB55" s="89">
        <v>49</v>
      </c>
      <c r="CC55" s="189">
        <v>99</v>
      </c>
      <c r="CD55" s="21">
        <v>76</v>
      </c>
      <c r="CE55" s="149">
        <v>49</v>
      </c>
      <c r="CF55" s="68">
        <v>99</v>
      </c>
      <c r="CG55" s="69">
        <v>75</v>
      </c>
      <c r="CH55" s="149">
        <v>49</v>
      </c>
      <c r="CI55" s="68" t="s">
        <v>32</v>
      </c>
      <c r="CJ55" s="69">
        <v>78</v>
      </c>
      <c r="CL55" s="89">
        <v>49</v>
      </c>
      <c r="CM55" s="181">
        <v>37</v>
      </c>
      <c r="CN55" s="58">
        <v>47</v>
      </c>
      <c r="DT55" s="60">
        <v>62</v>
      </c>
      <c r="DU55" s="176" t="s">
        <v>32</v>
      </c>
      <c r="DV55" s="269">
        <v>78</v>
      </c>
      <c r="DW55" s="57">
        <v>73</v>
      </c>
      <c r="DX55" s="267">
        <v>55</v>
      </c>
      <c r="DY55" s="272">
        <v>51</v>
      </c>
      <c r="DZ55" s="57"/>
      <c r="EA55" s="267"/>
      <c r="EB55" s="272"/>
      <c r="ED55" s="89">
        <v>135</v>
      </c>
      <c r="EE55" s="181">
        <v>14</v>
      </c>
      <c r="EF55" s="58">
        <v>39</v>
      </c>
      <c r="EH55" s="127">
        <v>49</v>
      </c>
      <c r="EI55" s="119" t="s">
        <v>32</v>
      </c>
      <c r="EJ55" s="120">
        <v>77</v>
      </c>
      <c r="EK55" s="128">
        <v>98</v>
      </c>
      <c r="EL55" s="125">
        <v>70</v>
      </c>
      <c r="EM55" s="129"/>
      <c r="EN55" s="130"/>
      <c r="EO55" s="122"/>
      <c r="EP55" s="124"/>
      <c r="EQ55" s="129"/>
      <c r="ER55" s="130"/>
      <c r="FJ55" s="204">
        <v>49</v>
      </c>
      <c r="FK55" s="273" t="s">
        <v>172</v>
      </c>
      <c r="FL55" s="206" t="s">
        <v>174</v>
      </c>
      <c r="FM55" s="149">
        <v>49</v>
      </c>
      <c r="FN55" s="273">
        <v>99</v>
      </c>
      <c r="FO55" s="206">
        <v>75</v>
      </c>
      <c r="FP55" s="149">
        <v>49</v>
      </c>
      <c r="FQ55" s="273" t="s">
        <v>32</v>
      </c>
      <c r="FR55" s="206">
        <v>78</v>
      </c>
      <c r="FT55" s="91">
        <v>49</v>
      </c>
      <c r="FU55" s="94">
        <v>43</v>
      </c>
      <c r="FV55" s="96">
        <v>48</v>
      </c>
    </row>
    <row r="56" spans="1:178" ht="18" thickBot="1">
      <c r="A56" s="1">
        <v>55</v>
      </c>
      <c r="B56" s="292">
        <v>4</v>
      </c>
      <c r="C56" s="293">
        <v>3</v>
      </c>
      <c r="F56" t="s">
        <v>48</v>
      </c>
      <c r="G56">
        <f>IF(M44=N44,K44,"*"&amp;TEXT(FLOOR(K44,0.1),"0.0"))</f>
        <v>220</v>
      </c>
      <c r="H56" s="287" t="str">
        <f t="shared" si="11"/>
        <v>&gt;99</v>
      </c>
      <c r="I56" s="287" t="str">
        <f t="shared" si="12"/>
        <v>&gt;81</v>
      </c>
      <c r="AL56" s="74">
        <v>59</v>
      </c>
      <c r="AM56" s="270">
        <v>99</v>
      </c>
      <c r="AN56" s="271">
        <v>74</v>
      </c>
      <c r="AO56" s="77">
        <v>57</v>
      </c>
      <c r="AP56" s="270">
        <v>20</v>
      </c>
      <c r="AQ56" s="271">
        <v>42</v>
      </c>
      <c r="AR56" s="57">
        <v>50</v>
      </c>
      <c r="AS56" s="267">
        <v>55</v>
      </c>
      <c r="AT56" s="203">
        <v>51</v>
      </c>
      <c r="AV56" s="93">
        <v>69</v>
      </c>
      <c r="AW56" s="94" t="s">
        <v>23</v>
      </c>
      <c r="AX56" s="92">
        <v>24</v>
      </c>
      <c r="AZ56" s="126">
        <v>50</v>
      </c>
      <c r="BA56" s="117" t="s">
        <v>32</v>
      </c>
      <c r="BB56" s="118">
        <v>78</v>
      </c>
      <c r="BC56" s="115">
        <v>99</v>
      </c>
      <c r="BD56" s="116">
        <v>72</v>
      </c>
      <c r="BE56" s="111"/>
      <c r="BF56" s="112"/>
      <c r="BG56" s="113"/>
      <c r="BH56" s="114"/>
      <c r="BI56" s="111"/>
      <c r="BJ56" s="112"/>
      <c r="CB56" s="151">
        <v>50</v>
      </c>
      <c r="CC56" s="68" t="s">
        <v>32</v>
      </c>
      <c r="CD56" s="69">
        <v>76</v>
      </c>
      <c r="CE56" s="242">
        <v>50</v>
      </c>
      <c r="CF56" s="189">
        <v>99</v>
      </c>
      <c r="CG56" s="21">
        <v>75</v>
      </c>
      <c r="CH56" s="242">
        <v>50</v>
      </c>
      <c r="CI56" s="189" t="s">
        <v>32</v>
      </c>
      <c r="CJ56" s="21">
        <v>79</v>
      </c>
      <c r="CL56" s="91">
        <v>50</v>
      </c>
      <c r="CM56" s="94">
        <v>39</v>
      </c>
      <c r="CN56" s="96">
        <v>47</v>
      </c>
      <c r="DT56" s="60">
        <v>63</v>
      </c>
      <c r="DU56" s="176" t="s">
        <v>32</v>
      </c>
      <c r="DV56" s="269">
        <v>80</v>
      </c>
      <c r="DW56" s="180">
        <v>74</v>
      </c>
      <c r="DX56" s="207">
        <v>58</v>
      </c>
      <c r="DY56" s="272">
        <v>52</v>
      </c>
      <c r="DZ56" s="180"/>
      <c r="EA56" s="207"/>
      <c r="EB56" s="272"/>
      <c r="ED56" s="91">
        <v>136</v>
      </c>
      <c r="EE56" s="94">
        <v>15</v>
      </c>
      <c r="EF56" s="96">
        <v>40</v>
      </c>
      <c r="EH56" s="126">
        <v>50</v>
      </c>
      <c r="EI56" s="117" t="s">
        <v>32</v>
      </c>
      <c r="EJ56" s="118">
        <v>78</v>
      </c>
      <c r="EK56" s="115">
        <v>99</v>
      </c>
      <c r="EL56" s="116">
        <v>73</v>
      </c>
      <c r="EM56" s="111"/>
      <c r="EN56" s="112"/>
      <c r="EO56" s="113"/>
      <c r="EP56" s="114"/>
      <c r="EQ56" s="111"/>
      <c r="ER56" s="112"/>
      <c r="FJ56" s="200"/>
      <c r="FK56" s="207"/>
      <c r="FL56" s="203"/>
      <c r="FM56" s="242">
        <v>50</v>
      </c>
      <c r="FN56" s="207">
        <v>99</v>
      </c>
      <c r="FO56" s="203">
        <v>76</v>
      </c>
      <c r="FP56" s="242">
        <v>50</v>
      </c>
      <c r="FQ56" s="207" t="s">
        <v>32</v>
      </c>
      <c r="FR56" s="203">
        <v>79</v>
      </c>
      <c r="FT56" s="89">
        <v>50</v>
      </c>
      <c r="FU56" s="181">
        <v>44</v>
      </c>
      <c r="FV56" s="58">
        <v>49</v>
      </c>
    </row>
    <row r="57" spans="1:178" ht="17">
      <c r="A57" s="1">
        <v>56</v>
      </c>
      <c r="B57" s="292">
        <v>4</v>
      </c>
      <c r="C57" s="293">
        <v>3</v>
      </c>
      <c r="H57" s="287"/>
      <c r="I57" s="287"/>
      <c r="AL57" s="57">
        <v>60</v>
      </c>
      <c r="AM57" s="176">
        <v>99</v>
      </c>
      <c r="AN57" s="177">
        <v>74</v>
      </c>
      <c r="AO57" s="57">
        <v>58</v>
      </c>
      <c r="AP57" s="176">
        <v>23</v>
      </c>
      <c r="AQ57" s="177">
        <v>43</v>
      </c>
      <c r="AR57" s="57">
        <v>51</v>
      </c>
      <c r="AS57" s="267">
        <v>60</v>
      </c>
      <c r="AT57" s="203">
        <v>52</v>
      </c>
      <c r="AV57" s="90">
        <v>70</v>
      </c>
      <c r="AW57" s="59" t="s">
        <v>23</v>
      </c>
      <c r="AX57" s="56">
        <v>24</v>
      </c>
      <c r="AZ57" s="126">
        <v>51</v>
      </c>
      <c r="BA57" s="117" t="s">
        <v>32</v>
      </c>
      <c r="BB57" s="118">
        <v>81</v>
      </c>
      <c r="BC57" s="115">
        <v>99</v>
      </c>
      <c r="BD57" s="116">
        <v>74</v>
      </c>
      <c r="BE57" s="111"/>
      <c r="BF57" s="112"/>
      <c r="BG57" s="113"/>
      <c r="BH57" s="114"/>
      <c r="BI57" s="111"/>
      <c r="BJ57" s="112"/>
      <c r="CB57" s="89">
        <v>51</v>
      </c>
      <c r="CC57" s="189" t="s">
        <v>32</v>
      </c>
      <c r="CD57" s="21">
        <v>76</v>
      </c>
      <c r="CE57" s="242">
        <v>51</v>
      </c>
      <c r="CF57" s="189">
        <v>99</v>
      </c>
      <c r="CG57" s="21">
        <v>75</v>
      </c>
      <c r="CH57" s="242">
        <v>51</v>
      </c>
      <c r="CI57" s="189" t="s">
        <v>32</v>
      </c>
      <c r="CJ57" s="21">
        <v>80</v>
      </c>
      <c r="CL57" s="89">
        <v>51</v>
      </c>
      <c r="CM57" s="181">
        <v>41</v>
      </c>
      <c r="CN57" s="58">
        <v>48</v>
      </c>
      <c r="DT57" s="200">
        <v>64</v>
      </c>
      <c r="DU57" s="201" t="s">
        <v>32</v>
      </c>
      <c r="DV57" s="183">
        <v>81</v>
      </c>
      <c r="DW57" s="185">
        <v>75</v>
      </c>
      <c r="DX57" s="210">
        <v>61</v>
      </c>
      <c r="DY57" s="199">
        <v>53</v>
      </c>
      <c r="DZ57" s="185"/>
      <c r="EA57" s="278"/>
      <c r="EB57" s="279"/>
      <c r="ED57" s="89">
        <v>137</v>
      </c>
      <c r="EE57" s="181">
        <v>15</v>
      </c>
      <c r="EF57" s="58">
        <v>40</v>
      </c>
      <c r="EH57" s="126">
        <v>51</v>
      </c>
      <c r="EI57" s="117" t="s">
        <v>32</v>
      </c>
      <c r="EJ57" s="118">
        <v>79</v>
      </c>
      <c r="EK57" s="115">
        <v>99</v>
      </c>
      <c r="EL57" s="116">
        <v>76</v>
      </c>
      <c r="EM57" s="111"/>
      <c r="EN57" s="112"/>
      <c r="EO57" s="113"/>
      <c r="EP57" s="114"/>
      <c r="EQ57" s="111"/>
      <c r="ER57" s="112"/>
      <c r="FJ57" s="200"/>
      <c r="FK57" s="207"/>
      <c r="FL57" s="203"/>
      <c r="FM57" s="242">
        <v>51</v>
      </c>
      <c r="FN57" s="207" t="s">
        <v>32</v>
      </c>
      <c r="FO57" s="203">
        <v>76</v>
      </c>
      <c r="FP57" s="242">
        <v>51</v>
      </c>
      <c r="FQ57" s="207" t="s">
        <v>32</v>
      </c>
      <c r="FR57" s="203">
        <v>79</v>
      </c>
      <c r="FT57" s="89">
        <v>51</v>
      </c>
      <c r="FU57" s="181">
        <v>46</v>
      </c>
      <c r="FV57" s="58">
        <v>49</v>
      </c>
    </row>
    <row r="58" spans="1:178" ht="18" thickBot="1">
      <c r="A58" s="294"/>
      <c r="B58" s="286"/>
      <c r="C58" s="3"/>
      <c r="D58" s="2"/>
      <c r="F58" t="s">
        <v>145</v>
      </c>
      <c r="H58" s="287"/>
      <c r="I58" s="287"/>
      <c r="AL58" s="57">
        <v>61</v>
      </c>
      <c r="AM58" s="176" t="s">
        <v>32</v>
      </c>
      <c r="AN58" s="177">
        <v>76</v>
      </c>
      <c r="AO58" s="57">
        <v>59</v>
      </c>
      <c r="AP58" s="59">
        <v>25</v>
      </c>
      <c r="AQ58" s="58">
        <v>43</v>
      </c>
      <c r="AR58" s="57">
        <v>52</v>
      </c>
      <c r="AS58" s="267">
        <v>63</v>
      </c>
      <c r="AT58" s="203">
        <v>53</v>
      </c>
      <c r="AV58" s="90">
        <v>71</v>
      </c>
      <c r="AW58" s="59" t="s">
        <v>23</v>
      </c>
      <c r="AX58" s="56">
        <v>24</v>
      </c>
      <c r="AZ58" s="131">
        <v>52</v>
      </c>
      <c r="BA58" s="117" t="s">
        <v>32</v>
      </c>
      <c r="BB58" s="118" t="s">
        <v>118</v>
      </c>
      <c r="BC58" s="134" t="s">
        <v>32</v>
      </c>
      <c r="BD58" s="135">
        <v>78</v>
      </c>
      <c r="BE58" s="136"/>
      <c r="BF58" s="137"/>
      <c r="BG58" s="138"/>
      <c r="BH58" s="139"/>
      <c r="BI58" s="136"/>
      <c r="BJ58" s="137"/>
      <c r="CB58" s="89">
        <v>52</v>
      </c>
      <c r="CC58" s="190" t="s">
        <v>32</v>
      </c>
      <c r="CD58" s="61">
        <v>76</v>
      </c>
      <c r="CE58" s="242">
        <v>52</v>
      </c>
      <c r="CF58" s="189">
        <v>99</v>
      </c>
      <c r="CG58" s="21">
        <v>76</v>
      </c>
      <c r="CH58" s="242">
        <v>52</v>
      </c>
      <c r="CI58" s="189" t="s">
        <v>32</v>
      </c>
      <c r="CJ58" s="21">
        <v>81</v>
      </c>
      <c r="CL58" s="89">
        <v>52</v>
      </c>
      <c r="CM58" s="181">
        <v>42</v>
      </c>
      <c r="CN58" s="58">
        <v>48</v>
      </c>
      <c r="DT58" s="200"/>
      <c r="DU58" s="201"/>
      <c r="DV58" s="183"/>
      <c r="DW58" s="180">
        <v>76</v>
      </c>
      <c r="DX58" s="183">
        <v>64</v>
      </c>
      <c r="DY58" s="177">
        <v>54</v>
      </c>
      <c r="DZ58" s="180"/>
      <c r="EA58" s="207"/>
      <c r="EB58" s="203"/>
      <c r="ED58" s="89">
        <v>138</v>
      </c>
      <c r="EE58" s="181">
        <v>16</v>
      </c>
      <c r="EF58" s="58">
        <v>40</v>
      </c>
      <c r="EH58" s="131">
        <v>52</v>
      </c>
      <c r="EI58" s="117" t="s">
        <v>32</v>
      </c>
      <c r="EJ58" s="118" t="s">
        <v>119</v>
      </c>
      <c r="EK58" s="134" t="s">
        <v>32</v>
      </c>
      <c r="EL58" s="135">
        <v>78</v>
      </c>
      <c r="EM58" s="136"/>
      <c r="EN58" s="137"/>
      <c r="EO58" s="138"/>
      <c r="EP58" s="139"/>
      <c r="EQ58" s="136"/>
      <c r="ER58" s="137"/>
      <c r="FJ58" s="200"/>
      <c r="FK58" s="207"/>
      <c r="FL58" s="203"/>
      <c r="FM58" s="242">
        <v>52</v>
      </c>
      <c r="FN58" s="207" t="s">
        <v>32</v>
      </c>
      <c r="FO58" s="203">
        <v>77</v>
      </c>
      <c r="FP58" s="242">
        <v>52</v>
      </c>
      <c r="FQ58" s="207" t="s">
        <v>32</v>
      </c>
      <c r="FR58" s="203">
        <v>80</v>
      </c>
      <c r="FT58" s="89">
        <v>52</v>
      </c>
      <c r="FU58" s="181">
        <v>48</v>
      </c>
      <c r="FV58" s="58">
        <v>50</v>
      </c>
    </row>
    <row r="59" spans="1:178" ht="17">
      <c r="A59" s="1" t="s">
        <v>1</v>
      </c>
      <c r="B59" t="s">
        <v>2</v>
      </c>
      <c r="C59" t="s">
        <v>3</v>
      </c>
      <c r="F59" t="s">
        <v>56</v>
      </c>
      <c r="G59">
        <f t="shared" ref="G59:G64" si="15">IF(M47=N47,K47,"*"&amp;TEXT(FLOOR(K47,0.1),"0.0"))</f>
        <v>28</v>
      </c>
      <c r="H59" s="287" t="str">
        <f t="shared" ref="H59:I64" si="16">IF($G$2=1,O47,IF($G$2=2,R47))</f>
        <v>&gt;99</v>
      </c>
      <c r="I59" s="287">
        <f t="shared" si="16"/>
        <v>81</v>
      </c>
      <c r="AL59" s="57">
        <v>62</v>
      </c>
      <c r="AM59" s="176" t="s">
        <v>32</v>
      </c>
      <c r="AN59" s="177">
        <v>79</v>
      </c>
      <c r="AO59" s="57">
        <v>60</v>
      </c>
      <c r="AP59" s="59">
        <v>27</v>
      </c>
      <c r="AQ59" s="58">
        <v>44</v>
      </c>
      <c r="AR59" s="57">
        <v>53</v>
      </c>
      <c r="AS59" s="267">
        <v>66</v>
      </c>
      <c r="AT59" s="203">
        <v>54</v>
      </c>
      <c r="AV59" s="90">
        <v>72</v>
      </c>
      <c r="AW59" s="59">
        <v>1</v>
      </c>
      <c r="AX59" s="56">
        <v>24</v>
      </c>
      <c r="CB59" s="89">
        <v>53</v>
      </c>
      <c r="CC59" s="190" t="s">
        <v>32</v>
      </c>
      <c r="CD59" s="61">
        <v>77</v>
      </c>
      <c r="CE59" s="242">
        <v>53</v>
      </c>
      <c r="CF59" s="189" t="s">
        <v>32</v>
      </c>
      <c r="CG59" s="21">
        <v>76</v>
      </c>
      <c r="CH59" s="242">
        <v>53</v>
      </c>
      <c r="CI59" s="189" t="s">
        <v>32</v>
      </c>
      <c r="CJ59" s="21">
        <v>81</v>
      </c>
      <c r="CL59" s="89">
        <v>53</v>
      </c>
      <c r="CM59" s="181">
        <v>44</v>
      </c>
      <c r="CN59" s="58">
        <v>48</v>
      </c>
      <c r="DT59" s="200"/>
      <c r="DU59" s="202"/>
      <c r="DV59" s="207"/>
      <c r="DW59" s="180">
        <v>77</v>
      </c>
      <c r="DX59" s="181">
        <v>68</v>
      </c>
      <c r="DY59" s="58">
        <v>55</v>
      </c>
      <c r="DZ59" s="180"/>
      <c r="EA59" s="207"/>
      <c r="EB59" s="203"/>
      <c r="ED59" s="89">
        <v>139</v>
      </c>
      <c r="EE59" s="181">
        <v>18</v>
      </c>
      <c r="EF59" s="58">
        <v>41</v>
      </c>
      <c r="FJ59" s="200"/>
      <c r="FK59" s="207"/>
      <c r="FL59" s="203"/>
      <c r="FM59" s="242">
        <v>53</v>
      </c>
      <c r="FN59" s="207" t="s">
        <v>32</v>
      </c>
      <c r="FO59" s="203">
        <v>78</v>
      </c>
      <c r="FP59" s="242">
        <v>53</v>
      </c>
      <c r="FQ59" s="207" t="s">
        <v>32</v>
      </c>
      <c r="FR59" s="203">
        <v>80</v>
      </c>
      <c r="FT59" s="89">
        <v>53</v>
      </c>
      <c r="FU59" s="181">
        <v>50</v>
      </c>
      <c r="FV59" s="58">
        <v>50</v>
      </c>
    </row>
    <row r="60" spans="1:178" ht="18" thickBot="1">
      <c r="A60" s="1">
        <v>1</v>
      </c>
      <c r="B60" s="288">
        <v>4</v>
      </c>
      <c r="C60" s="289">
        <v>3</v>
      </c>
      <c r="F60" t="s">
        <v>57</v>
      </c>
      <c r="G60">
        <f t="shared" si="15"/>
        <v>16</v>
      </c>
      <c r="H60" s="287" t="str">
        <f t="shared" si="16"/>
        <v>&gt;99</v>
      </c>
      <c r="I60" s="287" t="str">
        <f t="shared" si="16"/>
        <v>&gt;79</v>
      </c>
      <c r="AL60" s="175">
        <v>63</v>
      </c>
      <c r="AM60" s="266" t="s">
        <v>172</v>
      </c>
      <c r="AN60" s="203" t="s">
        <v>173</v>
      </c>
      <c r="AO60" s="57">
        <v>61</v>
      </c>
      <c r="AP60" s="59">
        <v>29</v>
      </c>
      <c r="AQ60" s="58">
        <v>45</v>
      </c>
      <c r="AR60" s="64">
        <v>54</v>
      </c>
      <c r="AS60" s="273">
        <v>70</v>
      </c>
      <c r="AT60" s="206">
        <v>55</v>
      </c>
      <c r="AV60" s="90">
        <v>73</v>
      </c>
      <c r="AW60" s="59">
        <v>1</v>
      </c>
      <c r="AX60" s="56">
        <v>24</v>
      </c>
      <c r="CB60" s="89">
        <v>54</v>
      </c>
      <c r="CC60" s="190" t="s">
        <v>32</v>
      </c>
      <c r="CD60" s="61">
        <v>78</v>
      </c>
      <c r="CE60" s="149">
        <v>54</v>
      </c>
      <c r="CF60" s="68" t="s">
        <v>32</v>
      </c>
      <c r="CG60" s="69">
        <v>76</v>
      </c>
      <c r="CH60" s="149">
        <v>54</v>
      </c>
      <c r="CI60" s="68" t="s">
        <v>172</v>
      </c>
      <c r="CJ60" s="69" t="s">
        <v>174</v>
      </c>
      <c r="CL60" s="89">
        <v>54</v>
      </c>
      <c r="CM60" s="181">
        <v>45</v>
      </c>
      <c r="CN60" s="58">
        <v>49</v>
      </c>
      <c r="DT60" s="200"/>
      <c r="DU60" s="202"/>
      <c r="DV60" s="207"/>
      <c r="DW60" s="180">
        <v>78</v>
      </c>
      <c r="DX60" s="181">
        <v>72</v>
      </c>
      <c r="DY60" s="58">
        <v>56</v>
      </c>
      <c r="DZ60" s="180"/>
      <c r="EA60" s="207"/>
      <c r="EB60" s="203"/>
      <c r="ED60" s="89">
        <v>140</v>
      </c>
      <c r="EE60" s="181">
        <v>19</v>
      </c>
      <c r="EF60" s="58">
        <v>41</v>
      </c>
      <c r="FJ60" s="204"/>
      <c r="FK60" s="273"/>
      <c r="FL60" s="206"/>
      <c r="FM60" s="149">
        <v>54</v>
      </c>
      <c r="FN60" s="273" t="s">
        <v>32</v>
      </c>
      <c r="FO60" s="206">
        <v>79</v>
      </c>
      <c r="FP60" s="149">
        <v>54</v>
      </c>
      <c r="FQ60" s="273" t="s">
        <v>32</v>
      </c>
      <c r="FR60" s="206">
        <v>81</v>
      </c>
      <c r="FT60" s="91">
        <v>54</v>
      </c>
      <c r="FU60" s="94">
        <v>52</v>
      </c>
      <c r="FV60" s="96">
        <v>50</v>
      </c>
    </row>
    <row r="61" spans="1:178" ht="18" thickBot="1">
      <c r="A61" s="1">
        <v>2</v>
      </c>
      <c r="B61" s="290">
        <v>4</v>
      </c>
      <c r="C61" s="291">
        <v>3</v>
      </c>
      <c r="F61" t="s">
        <v>58</v>
      </c>
      <c r="G61">
        <f t="shared" si="15"/>
        <v>28</v>
      </c>
      <c r="H61" s="287" t="str">
        <f t="shared" si="16"/>
        <v>&gt;99</v>
      </c>
      <c r="I61" s="287" t="str">
        <f t="shared" si="16"/>
        <v>&gt;81</v>
      </c>
      <c r="AL61" s="178"/>
      <c r="AM61" s="205"/>
      <c r="AN61" s="206"/>
      <c r="AO61" s="64">
        <v>62</v>
      </c>
      <c r="AP61" s="66">
        <v>32</v>
      </c>
      <c r="AQ61" s="67">
        <v>45</v>
      </c>
      <c r="AR61" s="57">
        <v>55</v>
      </c>
      <c r="AS61" s="267">
        <v>74</v>
      </c>
      <c r="AT61" s="267">
        <v>56</v>
      </c>
      <c r="AV61" s="93">
        <v>74</v>
      </c>
      <c r="AW61" s="94">
        <v>1</v>
      </c>
      <c r="AX61" s="92">
        <v>24</v>
      </c>
      <c r="CB61" s="151">
        <v>55</v>
      </c>
      <c r="CC61" s="152" t="s">
        <v>32</v>
      </c>
      <c r="CD61" s="65">
        <v>79</v>
      </c>
      <c r="CE61" s="242">
        <v>55</v>
      </c>
      <c r="CF61" s="189" t="s">
        <v>32</v>
      </c>
      <c r="CG61" s="21">
        <v>76</v>
      </c>
      <c r="CH61" s="242"/>
      <c r="CI61" s="189"/>
      <c r="CJ61" s="21"/>
      <c r="CL61" s="91">
        <v>55</v>
      </c>
      <c r="CM61" s="94">
        <v>47</v>
      </c>
      <c r="CN61" s="96">
        <v>49</v>
      </c>
      <c r="DT61" s="200"/>
      <c r="DU61" s="202"/>
      <c r="DV61" s="207"/>
      <c r="DW61" s="64">
        <v>79</v>
      </c>
      <c r="DX61" s="66">
        <v>74</v>
      </c>
      <c r="DY61" s="67">
        <v>57</v>
      </c>
      <c r="DZ61" s="64"/>
      <c r="EA61" s="273"/>
      <c r="EB61" s="206"/>
      <c r="ED61" s="91">
        <v>141</v>
      </c>
      <c r="EE61" s="94">
        <v>20</v>
      </c>
      <c r="EF61" s="96">
        <v>42</v>
      </c>
      <c r="FJ61" s="200"/>
      <c r="FK61" s="207"/>
      <c r="FL61" s="203"/>
      <c r="FM61" s="242">
        <v>55</v>
      </c>
      <c r="FN61" s="207" t="s">
        <v>32</v>
      </c>
      <c r="FO61" s="203">
        <v>79</v>
      </c>
      <c r="FP61" s="242">
        <v>55</v>
      </c>
      <c r="FQ61" s="207" t="s">
        <v>32</v>
      </c>
      <c r="FR61" s="203">
        <v>81</v>
      </c>
      <c r="FT61" s="89">
        <v>55</v>
      </c>
      <c r="FU61" s="181">
        <v>54</v>
      </c>
      <c r="FV61" s="58">
        <v>51</v>
      </c>
    </row>
    <row r="62" spans="1:178" ht="17">
      <c r="A62" s="1">
        <v>3</v>
      </c>
      <c r="B62" s="290">
        <v>4</v>
      </c>
      <c r="C62" s="291">
        <v>3</v>
      </c>
      <c r="F62" t="s">
        <v>59</v>
      </c>
      <c r="G62">
        <f t="shared" si="15"/>
        <v>28</v>
      </c>
      <c r="H62" s="287" t="str">
        <f t="shared" si="16"/>
        <v>&gt;99</v>
      </c>
      <c r="I62" s="287" t="str">
        <f t="shared" si="16"/>
        <v>&gt;81</v>
      </c>
      <c r="AL62" s="175"/>
      <c r="AM62" s="266"/>
      <c r="AN62" s="203"/>
      <c r="AO62" s="57">
        <v>63</v>
      </c>
      <c r="AP62" s="59">
        <v>35</v>
      </c>
      <c r="AQ62" s="58">
        <v>46</v>
      </c>
      <c r="AR62" s="57">
        <v>56</v>
      </c>
      <c r="AS62" s="267">
        <v>77</v>
      </c>
      <c r="AT62" s="267">
        <v>58</v>
      </c>
      <c r="AV62" s="90">
        <v>75</v>
      </c>
      <c r="AW62" s="59">
        <v>1</v>
      </c>
      <c r="AX62" s="56">
        <v>25</v>
      </c>
      <c r="CB62" s="89">
        <v>56</v>
      </c>
      <c r="CC62" s="190" t="s">
        <v>32</v>
      </c>
      <c r="CD62" s="61">
        <v>79</v>
      </c>
      <c r="CE62" s="242">
        <v>56</v>
      </c>
      <c r="CF62" s="189" t="s">
        <v>32</v>
      </c>
      <c r="CG62" s="21">
        <v>76</v>
      </c>
      <c r="CH62" s="242"/>
      <c r="CI62" s="189"/>
      <c r="CJ62" s="21"/>
      <c r="CL62" s="89">
        <v>56</v>
      </c>
      <c r="CM62" s="181">
        <v>49</v>
      </c>
      <c r="CN62" s="58">
        <v>50</v>
      </c>
      <c r="DT62" s="200"/>
      <c r="DU62" s="207"/>
      <c r="DV62" s="207"/>
      <c r="DW62" s="180">
        <v>80</v>
      </c>
      <c r="DX62" s="181">
        <v>76</v>
      </c>
      <c r="DY62" s="58">
        <v>57</v>
      </c>
      <c r="DZ62" s="180"/>
      <c r="EA62" s="207"/>
      <c r="EB62" s="203"/>
      <c r="ED62" s="89">
        <v>142</v>
      </c>
      <c r="EE62" s="181">
        <v>21</v>
      </c>
      <c r="EF62" s="58">
        <v>42</v>
      </c>
      <c r="FJ62" s="200"/>
      <c r="FK62" s="207"/>
      <c r="FL62" s="203"/>
      <c r="FM62" s="242">
        <v>56</v>
      </c>
      <c r="FN62" s="207" t="s">
        <v>32</v>
      </c>
      <c r="FO62" s="203">
        <v>80</v>
      </c>
      <c r="FP62" s="182">
        <v>56</v>
      </c>
      <c r="FQ62" s="207" t="s">
        <v>172</v>
      </c>
      <c r="FR62" s="203" t="s">
        <v>174</v>
      </c>
      <c r="FT62" s="89">
        <v>56</v>
      </c>
      <c r="FU62" s="181">
        <v>57</v>
      </c>
      <c r="FV62" s="58">
        <v>52</v>
      </c>
    </row>
    <row r="63" spans="1:178" ht="17">
      <c r="A63" s="1">
        <v>4</v>
      </c>
      <c r="B63" s="290">
        <v>4</v>
      </c>
      <c r="C63" s="291">
        <v>3</v>
      </c>
      <c r="F63" t="s">
        <v>60</v>
      </c>
      <c r="G63">
        <f t="shared" si="15"/>
        <v>24</v>
      </c>
      <c r="H63" s="287" t="str">
        <f t="shared" si="16"/>
        <v>&gt;99</v>
      </c>
      <c r="I63" s="287" t="str">
        <f>IF($G$2=1,P51,IF($G$2=2,S51))</f>
        <v>&gt;79</v>
      </c>
      <c r="AL63" s="175"/>
      <c r="AM63" s="267"/>
      <c r="AN63" s="203"/>
      <c r="AO63" s="57">
        <v>64</v>
      </c>
      <c r="AP63" s="59">
        <v>38</v>
      </c>
      <c r="AQ63" s="58">
        <v>47</v>
      </c>
      <c r="AR63" s="57">
        <v>57</v>
      </c>
      <c r="AS63" s="267">
        <v>82</v>
      </c>
      <c r="AT63" s="267">
        <v>59</v>
      </c>
      <c r="AV63" s="90">
        <v>76</v>
      </c>
      <c r="AW63" s="59">
        <v>1</v>
      </c>
      <c r="AX63" s="56">
        <v>25</v>
      </c>
      <c r="CB63" s="89">
        <v>57</v>
      </c>
      <c r="CC63" s="190" t="s">
        <v>32</v>
      </c>
      <c r="CD63" s="61">
        <v>80</v>
      </c>
      <c r="CE63" s="242">
        <v>57</v>
      </c>
      <c r="CF63" s="189" t="s">
        <v>32</v>
      </c>
      <c r="CG63" s="21">
        <v>77</v>
      </c>
      <c r="CH63" s="242"/>
      <c r="CI63" s="189"/>
      <c r="CJ63" s="21"/>
      <c r="CL63" s="89">
        <v>57</v>
      </c>
      <c r="CM63" s="181">
        <v>50</v>
      </c>
      <c r="CN63" s="58">
        <v>50</v>
      </c>
      <c r="DT63" s="208"/>
      <c r="DU63" s="209"/>
      <c r="DV63" s="209"/>
      <c r="DW63" s="180">
        <v>81</v>
      </c>
      <c r="DX63" s="181">
        <v>77</v>
      </c>
      <c r="DY63" s="58">
        <v>57</v>
      </c>
      <c r="DZ63" s="191"/>
      <c r="EA63" s="209"/>
      <c r="EB63" s="280"/>
      <c r="ED63" s="89">
        <v>143</v>
      </c>
      <c r="EE63" s="181">
        <v>22</v>
      </c>
      <c r="EF63" s="58">
        <v>42</v>
      </c>
      <c r="FJ63" s="200"/>
      <c r="FK63" s="207"/>
      <c r="FL63" s="203"/>
      <c r="FM63" s="182">
        <v>57</v>
      </c>
      <c r="FN63" s="207" t="s">
        <v>32</v>
      </c>
      <c r="FO63" s="203">
        <v>81</v>
      </c>
      <c r="FP63" s="182"/>
      <c r="FQ63" s="207"/>
      <c r="FR63" s="203"/>
      <c r="FT63" s="89">
        <v>57</v>
      </c>
      <c r="FU63" s="181">
        <v>58</v>
      </c>
      <c r="FV63" s="58">
        <v>52</v>
      </c>
    </row>
    <row r="64" spans="1:178" ht="17">
      <c r="A64" s="1">
        <v>5</v>
      </c>
      <c r="B64" s="292">
        <v>4</v>
      </c>
      <c r="C64" s="293">
        <v>3</v>
      </c>
      <c r="F64" t="s">
        <v>61</v>
      </c>
      <c r="G64">
        <f t="shared" si="15"/>
        <v>24</v>
      </c>
      <c r="H64" s="287" t="str">
        <f t="shared" si="16"/>
        <v>&gt;99</v>
      </c>
      <c r="I64" s="287" t="str">
        <f>IF($G$2=1,P52,IF($G$2=2,S52))</f>
        <v>&gt;74</v>
      </c>
      <c r="AM64" s="1"/>
      <c r="AN64" s="1"/>
      <c r="AO64" s="57">
        <v>65</v>
      </c>
      <c r="AP64" s="59">
        <v>41</v>
      </c>
      <c r="AQ64" s="58">
        <v>48</v>
      </c>
      <c r="AR64" s="57">
        <v>58</v>
      </c>
      <c r="AS64" s="267">
        <v>85</v>
      </c>
      <c r="AT64" s="267">
        <v>60</v>
      </c>
      <c r="AV64" s="90">
        <v>77</v>
      </c>
      <c r="AW64" s="59">
        <v>1</v>
      </c>
      <c r="AX64" s="56">
        <v>25</v>
      </c>
      <c r="CB64" s="89">
        <v>58</v>
      </c>
      <c r="CC64" s="190" t="s">
        <v>32</v>
      </c>
      <c r="CD64" s="61">
        <v>80</v>
      </c>
      <c r="CE64" s="242">
        <v>58</v>
      </c>
      <c r="CF64" s="189" t="s">
        <v>32</v>
      </c>
      <c r="CG64" s="21">
        <v>77</v>
      </c>
      <c r="CH64" s="242"/>
      <c r="CI64" s="189"/>
      <c r="CJ64" s="21"/>
      <c r="CL64" s="89">
        <v>58</v>
      </c>
      <c r="CM64" s="181">
        <v>51</v>
      </c>
      <c r="CN64" s="58">
        <v>50</v>
      </c>
      <c r="DT64" s="193"/>
      <c r="DU64" s="191"/>
      <c r="DV64" s="191"/>
      <c r="DW64" s="180">
        <v>82</v>
      </c>
      <c r="DX64" s="181">
        <v>79</v>
      </c>
      <c r="DY64" s="58">
        <v>58</v>
      </c>
      <c r="DZ64" s="191"/>
      <c r="EA64" s="209"/>
      <c r="EB64" s="280"/>
      <c r="ED64" s="89">
        <v>144</v>
      </c>
      <c r="EE64" s="181">
        <v>23</v>
      </c>
      <c r="EF64" s="58">
        <v>43</v>
      </c>
      <c r="FJ64" s="200"/>
      <c r="FK64" s="207"/>
      <c r="FL64" s="203"/>
      <c r="FM64" s="182">
        <v>58</v>
      </c>
      <c r="FN64" s="207" t="s">
        <v>32</v>
      </c>
      <c r="FO64" s="203">
        <v>81</v>
      </c>
      <c r="FP64" s="182"/>
      <c r="FQ64" s="207"/>
      <c r="FR64" s="203"/>
      <c r="FT64" s="89">
        <v>58</v>
      </c>
      <c r="FU64" s="181">
        <v>59</v>
      </c>
      <c r="FV64" s="58">
        <v>52</v>
      </c>
    </row>
    <row r="65" spans="1:178" ht="18" thickBot="1">
      <c r="A65" s="1">
        <v>6</v>
      </c>
      <c r="B65" s="288">
        <v>4</v>
      </c>
      <c r="C65" s="291">
        <v>3</v>
      </c>
      <c r="AM65" s="1"/>
      <c r="AN65" s="1"/>
      <c r="AO65" s="57">
        <v>66</v>
      </c>
      <c r="AP65" s="59">
        <v>43</v>
      </c>
      <c r="AQ65" s="58">
        <v>48</v>
      </c>
      <c r="AR65" s="57">
        <v>59</v>
      </c>
      <c r="AS65" s="267">
        <v>87</v>
      </c>
      <c r="AT65" s="267">
        <v>61</v>
      </c>
      <c r="AV65" s="90">
        <v>78</v>
      </c>
      <c r="AW65" s="59">
        <v>1</v>
      </c>
      <c r="AX65" s="56">
        <v>25</v>
      </c>
      <c r="CB65" s="89">
        <v>59</v>
      </c>
      <c r="CC65" s="190" t="s">
        <v>32</v>
      </c>
      <c r="CD65" s="61">
        <v>81</v>
      </c>
      <c r="CE65" s="149">
        <v>59</v>
      </c>
      <c r="CF65" s="68" t="s">
        <v>32</v>
      </c>
      <c r="CG65" s="69">
        <v>77</v>
      </c>
      <c r="CH65" s="149"/>
      <c r="CI65" s="68"/>
      <c r="CJ65" s="69"/>
      <c r="CL65" s="89">
        <v>59</v>
      </c>
      <c r="CM65" s="181">
        <v>53</v>
      </c>
      <c r="CN65" s="58">
        <v>51</v>
      </c>
      <c r="DT65" s="193"/>
      <c r="DU65" s="191"/>
      <c r="DV65" s="191"/>
      <c r="DW65" s="180">
        <v>83</v>
      </c>
      <c r="DX65" s="181">
        <v>81</v>
      </c>
      <c r="DY65" s="58">
        <v>59</v>
      </c>
      <c r="DZ65" s="191"/>
      <c r="EA65" s="209"/>
      <c r="EB65" s="280"/>
      <c r="ED65" s="89">
        <v>145</v>
      </c>
      <c r="EE65" s="181">
        <v>24</v>
      </c>
      <c r="EF65" s="58">
        <v>43</v>
      </c>
      <c r="FJ65" s="204"/>
      <c r="FK65" s="273"/>
      <c r="FL65" s="206"/>
      <c r="FM65" s="178">
        <v>59</v>
      </c>
      <c r="FN65" s="273" t="s">
        <v>172</v>
      </c>
      <c r="FO65" s="206" t="s">
        <v>174</v>
      </c>
      <c r="FP65" s="178"/>
      <c r="FQ65" s="273"/>
      <c r="FR65" s="206"/>
      <c r="FT65" s="91">
        <v>59</v>
      </c>
      <c r="FU65" s="94">
        <v>61</v>
      </c>
      <c r="FV65" s="96">
        <v>53</v>
      </c>
    </row>
    <row r="66" spans="1:178" ht="18" thickBot="1">
      <c r="A66" s="1">
        <v>7</v>
      </c>
      <c r="B66" s="290">
        <v>4</v>
      </c>
      <c r="C66" s="291">
        <v>3</v>
      </c>
      <c r="F66" s="285" t="s">
        <v>127</v>
      </c>
      <c r="AO66" s="64">
        <v>67</v>
      </c>
      <c r="AP66" s="66">
        <v>46</v>
      </c>
      <c r="AQ66" s="67">
        <v>49</v>
      </c>
      <c r="AR66" s="57">
        <v>60</v>
      </c>
      <c r="AS66" s="267">
        <v>89</v>
      </c>
      <c r="AT66" s="267">
        <v>63</v>
      </c>
      <c r="AV66" s="93">
        <v>79</v>
      </c>
      <c r="AW66" s="94">
        <v>1</v>
      </c>
      <c r="AX66" s="92">
        <v>25</v>
      </c>
      <c r="CB66" s="151">
        <v>60</v>
      </c>
      <c r="CC66" s="152" t="s">
        <v>32</v>
      </c>
      <c r="CD66" s="65">
        <v>81</v>
      </c>
      <c r="CE66" s="242">
        <v>60</v>
      </c>
      <c r="CF66" s="189" t="s">
        <v>32</v>
      </c>
      <c r="CG66" s="21">
        <v>77</v>
      </c>
      <c r="CH66" s="242"/>
      <c r="CI66" s="189"/>
      <c r="CJ66" s="21"/>
      <c r="CL66" s="91">
        <v>60</v>
      </c>
      <c r="CM66" s="94">
        <v>55</v>
      </c>
      <c r="CN66" s="96">
        <v>51</v>
      </c>
      <c r="DT66" s="193"/>
      <c r="DU66" s="191"/>
      <c r="DV66" s="191"/>
      <c r="DW66" s="64">
        <v>84</v>
      </c>
      <c r="DX66" s="66">
        <v>83</v>
      </c>
      <c r="DY66" s="67">
        <v>59</v>
      </c>
      <c r="DZ66" s="191"/>
      <c r="EA66" s="209"/>
      <c r="EB66" s="280"/>
      <c r="ED66" s="91">
        <v>146</v>
      </c>
      <c r="EE66" s="94">
        <v>25</v>
      </c>
      <c r="EF66" s="96">
        <v>43</v>
      </c>
      <c r="FJ66" s="200"/>
      <c r="FK66" s="207"/>
      <c r="FL66" s="203"/>
      <c r="FM66" s="182"/>
      <c r="FN66" s="207"/>
      <c r="FO66" s="203"/>
      <c r="FP66" s="182"/>
      <c r="FQ66" s="207"/>
      <c r="FR66" s="203"/>
      <c r="FT66" s="89">
        <v>60</v>
      </c>
      <c r="FU66" s="181">
        <v>62</v>
      </c>
      <c r="FV66" s="58">
        <v>53</v>
      </c>
    </row>
    <row r="67" spans="1:178" ht="17">
      <c r="A67" s="1">
        <v>8</v>
      </c>
      <c r="B67" s="290">
        <v>4</v>
      </c>
      <c r="C67" s="291">
        <v>3</v>
      </c>
      <c r="AO67" s="57">
        <v>68</v>
      </c>
      <c r="AP67" s="59">
        <v>49</v>
      </c>
      <c r="AQ67" s="58">
        <v>50</v>
      </c>
      <c r="AR67" s="57">
        <v>61</v>
      </c>
      <c r="AS67" s="267">
        <v>92</v>
      </c>
      <c r="AT67" s="267">
        <v>64</v>
      </c>
      <c r="AV67" s="90">
        <v>80</v>
      </c>
      <c r="AW67" s="59">
        <v>1</v>
      </c>
      <c r="AX67" s="56">
        <v>25</v>
      </c>
      <c r="CB67" s="89"/>
      <c r="CC67" s="190"/>
      <c r="CD67" s="61"/>
      <c r="CE67" s="242">
        <v>61</v>
      </c>
      <c r="CF67" s="189" t="s">
        <v>32</v>
      </c>
      <c r="CG67" s="21">
        <v>78</v>
      </c>
      <c r="CH67" s="242"/>
      <c r="CI67" s="189"/>
      <c r="CJ67" s="21"/>
      <c r="CL67" s="89">
        <v>61</v>
      </c>
      <c r="CM67" s="181">
        <v>58</v>
      </c>
      <c r="CN67" s="58">
        <v>52</v>
      </c>
      <c r="DT67" s="193"/>
      <c r="DU67" s="191"/>
      <c r="DV67" s="191"/>
      <c r="DW67" s="180">
        <v>85</v>
      </c>
      <c r="DX67" s="181">
        <v>85</v>
      </c>
      <c r="DY67" s="58">
        <v>60</v>
      </c>
      <c r="DZ67" s="191"/>
      <c r="EA67" s="191"/>
      <c r="EB67" s="192"/>
      <c r="ED67" s="89">
        <v>147</v>
      </c>
      <c r="EE67" s="181">
        <v>26</v>
      </c>
      <c r="EF67" s="58">
        <v>44</v>
      </c>
      <c r="FT67" s="89">
        <v>61</v>
      </c>
      <c r="FU67" s="181">
        <v>64</v>
      </c>
      <c r="FV67" s="58">
        <v>54</v>
      </c>
    </row>
    <row r="68" spans="1:178" ht="17">
      <c r="A68" s="1">
        <v>9</v>
      </c>
      <c r="B68" s="290">
        <v>4</v>
      </c>
      <c r="C68" s="291">
        <v>3</v>
      </c>
      <c r="AO68" s="57">
        <v>69</v>
      </c>
      <c r="AP68" s="59">
        <v>52</v>
      </c>
      <c r="AQ68" s="58">
        <v>51</v>
      </c>
      <c r="AR68" s="57">
        <v>62</v>
      </c>
      <c r="AS68" s="267">
        <v>95</v>
      </c>
      <c r="AT68" s="267">
        <v>66</v>
      </c>
      <c r="AV68" s="90">
        <v>81</v>
      </c>
      <c r="AW68" s="59">
        <v>1</v>
      </c>
      <c r="AX68" s="56">
        <v>25</v>
      </c>
      <c r="CB68" s="193"/>
      <c r="CC68" s="191"/>
      <c r="CD68" s="191"/>
      <c r="CE68" s="242">
        <v>62</v>
      </c>
      <c r="CF68" s="189" t="s">
        <v>32</v>
      </c>
      <c r="CG68" s="21">
        <v>78</v>
      </c>
      <c r="CH68" s="242"/>
      <c r="CI68" s="189"/>
      <c r="CJ68" s="21"/>
      <c r="CL68" s="89">
        <v>62</v>
      </c>
      <c r="CM68" s="181">
        <v>60</v>
      </c>
      <c r="CN68" s="58">
        <v>53</v>
      </c>
      <c r="DT68" s="193"/>
      <c r="DU68" s="191"/>
      <c r="DV68" s="191"/>
      <c r="DW68" s="180">
        <v>86</v>
      </c>
      <c r="DX68" s="181">
        <v>88</v>
      </c>
      <c r="DY68" s="58">
        <v>62</v>
      </c>
      <c r="DZ68" s="191"/>
      <c r="EA68" s="191"/>
      <c r="EB68" s="192"/>
      <c r="ED68" s="89">
        <v>148</v>
      </c>
      <c r="EE68" s="181">
        <v>28</v>
      </c>
      <c r="EF68" s="58">
        <v>44</v>
      </c>
      <c r="FT68" s="89">
        <v>62</v>
      </c>
      <c r="FU68" s="181">
        <v>65</v>
      </c>
      <c r="FV68" s="58">
        <v>54</v>
      </c>
    </row>
    <row r="69" spans="1:178" ht="17">
      <c r="A69" s="1">
        <v>10</v>
      </c>
      <c r="B69" s="292">
        <v>4</v>
      </c>
      <c r="C69" s="293">
        <v>3</v>
      </c>
      <c r="F69" t="s">
        <v>146</v>
      </c>
      <c r="AO69" s="57">
        <v>70</v>
      </c>
      <c r="AP69" s="59">
        <v>56</v>
      </c>
      <c r="AQ69" s="58">
        <v>52</v>
      </c>
      <c r="AR69" s="57">
        <v>63</v>
      </c>
      <c r="AS69" s="267">
        <v>97</v>
      </c>
      <c r="AT69" s="267">
        <v>69</v>
      </c>
      <c r="AV69" s="90">
        <v>82</v>
      </c>
      <c r="AW69" s="59">
        <v>1</v>
      </c>
      <c r="AX69" s="56">
        <v>25</v>
      </c>
      <c r="CB69" s="193"/>
      <c r="CC69" s="191"/>
      <c r="CD69" s="191"/>
      <c r="CE69" s="242">
        <v>63</v>
      </c>
      <c r="CF69" s="189" t="s">
        <v>32</v>
      </c>
      <c r="CG69" s="21">
        <v>78</v>
      </c>
      <c r="CH69" s="242"/>
      <c r="CI69" s="189"/>
      <c r="CJ69" s="21"/>
      <c r="CL69" s="89">
        <v>63</v>
      </c>
      <c r="CM69" s="181">
        <v>62</v>
      </c>
      <c r="CN69" s="58">
        <v>53</v>
      </c>
      <c r="DT69" s="193"/>
      <c r="DU69" s="191"/>
      <c r="DV69" s="191"/>
      <c r="DW69" s="180">
        <v>87</v>
      </c>
      <c r="DX69" s="181">
        <v>90</v>
      </c>
      <c r="DY69" s="58">
        <v>63</v>
      </c>
      <c r="DZ69" s="191"/>
      <c r="EA69" s="191"/>
      <c r="EB69" s="192"/>
      <c r="ED69" s="89">
        <v>149</v>
      </c>
      <c r="EE69" s="181">
        <v>29</v>
      </c>
      <c r="EF69" s="58">
        <v>45</v>
      </c>
      <c r="FT69" s="89">
        <v>63</v>
      </c>
      <c r="FU69" s="181">
        <v>67</v>
      </c>
      <c r="FV69" s="58">
        <v>54</v>
      </c>
    </row>
    <row r="70" spans="1:178" ht="18" thickBot="1">
      <c r="A70" s="1">
        <v>11</v>
      </c>
      <c r="B70" s="288">
        <v>4</v>
      </c>
      <c r="C70" s="291">
        <v>3</v>
      </c>
      <c r="G70" t="s">
        <v>161</v>
      </c>
      <c r="H70" t="s">
        <v>137</v>
      </c>
      <c r="I70" s="215" t="s">
        <v>130</v>
      </c>
      <c r="AO70" s="57">
        <v>71</v>
      </c>
      <c r="AP70" s="59">
        <v>60</v>
      </c>
      <c r="AQ70" s="58">
        <v>52</v>
      </c>
      <c r="AR70" s="57">
        <v>64</v>
      </c>
      <c r="AS70" s="267">
        <v>99</v>
      </c>
      <c r="AT70" s="267">
        <v>74</v>
      </c>
      <c r="AV70" s="90">
        <v>83</v>
      </c>
      <c r="AW70" s="59">
        <v>1</v>
      </c>
      <c r="AX70" s="56">
        <v>25</v>
      </c>
      <c r="CB70" s="193"/>
      <c r="CC70" s="191"/>
      <c r="CD70" s="191"/>
      <c r="CE70" s="149">
        <v>64</v>
      </c>
      <c r="CF70" s="68" t="s">
        <v>32</v>
      </c>
      <c r="CG70" s="69">
        <v>79</v>
      </c>
      <c r="CH70" s="149"/>
      <c r="CI70" s="68"/>
      <c r="CJ70" s="69"/>
      <c r="CL70" s="89">
        <v>64</v>
      </c>
      <c r="CM70" s="181">
        <v>64</v>
      </c>
      <c r="CN70" s="58">
        <v>53</v>
      </c>
      <c r="DT70" s="193"/>
      <c r="DU70" s="191"/>
      <c r="DV70" s="191"/>
      <c r="DW70" s="180">
        <v>88</v>
      </c>
      <c r="DX70" s="181">
        <v>92</v>
      </c>
      <c r="DY70" s="58">
        <v>64</v>
      </c>
      <c r="DZ70" s="191"/>
      <c r="EA70" s="191"/>
      <c r="EB70" s="192"/>
      <c r="ED70" s="89">
        <v>150</v>
      </c>
      <c r="EE70" s="181">
        <v>30</v>
      </c>
      <c r="EF70" s="58">
        <v>45</v>
      </c>
      <c r="FT70" s="91">
        <v>64</v>
      </c>
      <c r="FU70" s="94">
        <v>68</v>
      </c>
      <c r="FV70" s="96">
        <v>55</v>
      </c>
    </row>
    <row r="71" spans="1:178" ht="18" thickBot="1">
      <c r="A71" s="1">
        <v>12</v>
      </c>
      <c r="B71" s="290">
        <v>4</v>
      </c>
      <c r="C71" s="291">
        <v>3</v>
      </c>
      <c r="F71" t="s">
        <v>138</v>
      </c>
      <c r="G71">
        <f>COUNTIF(C60:C67,4)</f>
        <v>0</v>
      </c>
      <c r="H71">
        <f>COUNTIF(C60:C67,3)</f>
        <v>8</v>
      </c>
      <c r="I71" s="287" t="str">
        <f>(G71+H71) &amp; "/8"</f>
        <v>8/8</v>
      </c>
      <c r="AO71" s="64">
        <v>72</v>
      </c>
      <c r="AP71" s="66">
        <v>62</v>
      </c>
      <c r="AQ71" s="67">
        <v>53</v>
      </c>
      <c r="AS71" s="1"/>
      <c r="AT71" s="1"/>
      <c r="AV71" s="93">
        <v>84</v>
      </c>
      <c r="AW71" s="94">
        <v>1</v>
      </c>
      <c r="AX71" s="92">
        <v>25</v>
      </c>
      <c r="CB71" s="193"/>
      <c r="CC71" s="191"/>
      <c r="CD71" s="191"/>
      <c r="CE71" s="242">
        <v>65</v>
      </c>
      <c r="CF71" s="189" t="s">
        <v>32</v>
      </c>
      <c r="CG71" s="21">
        <v>79</v>
      </c>
      <c r="CH71" s="242"/>
      <c r="CI71" s="189"/>
      <c r="CJ71" s="21"/>
      <c r="CL71" s="91">
        <v>65</v>
      </c>
      <c r="CM71" s="94">
        <v>65</v>
      </c>
      <c r="CN71" s="96">
        <v>54</v>
      </c>
      <c r="DT71" s="193"/>
      <c r="DU71" s="191"/>
      <c r="DV71" s="191"/>
      <c r="DW71" s="64">
        <v>89</v>
      </c>
      <c r="DX71" s="66">
        <v>93</v>
      </c>
      <c r="DY71" s="67">
        <v>65</v>
      </c>
      <c r="DZ71" s="191"/>
      <c r="EA71" s="191"/>
      <c r="EB71" s="192"/>
      <c r="ED71" s="91">
        <v>151</v>
      </c>
      <c r="EE71" s="94">
        <v>31</v>
      </c>
      <c r="EF71" s="96">
        <v>45</v>
      </c>
      <c r="FT71" s="89">
        <v>65</v>
      </c>
      <c r="FU71" s="181">
        <v>69</v>
      </c>
      <c r="FV71" s="58">
        <v>55</v>
      </c>
    </row>
    <row r="72" spans="1:178" ht="17">
      <c r="A72" s="1">
        <v>13</v>
      </c>
      <c r="B72" s="290">
        <v>4</v>
      </c>
      <c r="C72" s="291">
        <v>3</v>
      </c>
      <c r="F72" t="s">
        <v>139</v>
      </c>
      <c r="G72">
        <f>COUNTIF(C68:C74,4)</f>
        <v>0</v>
      </c>
      <c r="H72">
        <f>COUNTIF(C68:C74,3)</f>
        <v>7</v>
      </c>
      <c r="I72" s="287" t="str">
        <f>(G72+H72) &amp; "/7"</f>
        <v>7/7</v>
      </c>
      <c r="AO72" s="57">
        <v>73</v>
      </c>
      <c r="AP72" s="59">
        <v>65</v>
      </c>
      <c r="AQ72" s="58">
        <v>54</v>
      </c>
      <c r="AS72" s="1"/>
      <c r="AT72" s="1"/>
      <c r="AV72" s="90">
        <v>85</v>
      </c>
      <c r="AW72" s="59">
        <v>1</v>
      </c>
      <c r="AX72" s="56">
        <v>26</v>
      </c>
      <c r="CB72" s="193"/>
      <c r="CC72" s="191"/>
      <c r="CD72" s="191"/>
      <c r="CE72" s="242">
        <v>66</v>
      </c>
      <c r="CF72" s="189" t="s">
        <v>32</v>
      </c>
      <c r="CG72" s="21">
        <v>79</v>
      </c>
      <c r="CH72" s="191"/>
      <c r="CI72" s="191"/>
      <c r="CJ72" s="192"/>
      <c r="CL72" s="89">
        <v>66</v>
      </c>
      <c r="CM72" s="181">
        <v>66</v>
      </c>
      <c r="CN72" s="58">
        <v>54</v>
      </c>
      <c r="DT72" s="193"/>
      <c r="DU72" s="191"/>
      <c r="DV72" s="191"/>
      <c r="DW72" s="180">
        <v>90</v>
      </c>
      <c r="DX72" s="181">
        <v>95</v>
      </c>
      <c r="DY72" s="58">
        <v>66</v>
      </c>
      <c r="DZ72" s="191"/>
      <c r="EA72" s="191"/>
      <c r="EB72" s="192"/>
      <c r="ED72" s="89">
        <v>152</v>
      </c>
      <c r="EE72" s="181">
        <v>33</v>
      </c>
      <c r="EF72" s="58">
        <v>46</v>
      </c>
      <c r="FT72" s="89">
        <v>66</v>
      </c>
      <c r="FU72" s="181">
        <v>70</v>
      </c>
      <c r="FV72" s="58">
        <v>55</v>
      </c>
    </row>
    <row r="73" spans="1:178" ht="17">
      <c r="A73" s="1">
        <v>14</v>
      </c>
      <c r="B73" s="290">
        <v>4</v>
      </c>
      <c r="C73" s="291">
        <v>3</v>
      </c>
      <c r="F73" t="s">
        <v>140</v>
      </c>
      <c r="G73">
        <f>COUNTIF(C75:C84,4)</f>
        <v>0</v>
      </c>
      <c r="H73">
        <f>COUNTIF(C75:C84,3)</f>
        <v>10</v>
      </c>
      <c r="I73" s="287" t="str">
        <f>(G73+H73) &amp; "/10"</f>
        <v>10/10</v>
      </c>
      <c r="AO73" s="57">
        <v>74</v>
      </c>
      <c r="AP73" s="59">
        <v>67</v>
      </c>
      <c r="AQ73" s="58">
        <v>54</v>
      </c>
      <c r="AV73" s="90">
        <v>86</v>
      </c>
      <c r="AW73" s="59">
        <v>1</v>
      </c>
      <c r="AX73" s="56">
        <v>26</v>
      </c>
      <c r="CB73" s="193"/>
      <c r="CC73" s="191"/>
      <c r="CD73" s="191"/>
      <c r="CE73" s="242">
        <v>67</v>
      </c>
      <c r="CF73" s="189" t="s">
        <v>32</v>
      </c>
      <c r="CG73" s="21">
        <v>80</v>
      </c>
      <c r="CH73" s="191"/>
      <c r="CI73" s="191"/>
      <c r="CJ73" s="192"/>
      <c r="CL73" s="89">
        <v>67</v>
      </c>
      <c r="CM73" s="181">
        <v>68</v>
      </c>
      <c r="CN73" s="58">
        <v>55</v>
      </c>
      <c r="DT73" s="193"/>
      <c r="DU73" s="191"/>
      <c r="DV73" s="191"/>
      <c r="DW73" s="180">
        <v>91</v>
      </c>
      <c r="DX73" s="181">
        <v>96</v>
      </c>
      <c r="DY73" s="58">
        <v>67</v>
      </c>
      <c r="DZ73" s="191"/>
      <c r="EA73" s="191"/>
      <c r="EB73" s="192"/>
      <c r="ED73" s="89">
        <v>153</v>
      </c>
      <c r="EE73" s="181">
        <v>35</v>
      </c>
      <c r="EF73" s="58">
        <v>46</v>
      </c>
      <c r="FT73" s="89">
        <v>67</v>
      </c>
      <c r="FU73" s="181">
        <v>71</v>
      </c>
      <c r="FV73" s="58">
        <v>56</v>
      </c>
    </row>
    <row r="74" spans="1:178" ht="17">
      <c r="A74" s="1">
        <v>15</v>
      </c>
      <c r="B74" s="292">
        <v>4</v>
      </c>
      <c r="C74" s="293">
        <v>3</v>
      </c>
      <c r="F74" t="s">
        <v>141</v>
      </c>
      <c r="G74">
        <f>COUNTIF(C85:C93,4)</f>
        <v>0</v>
      </c>
      <c r="H74">
        <f>COUNTIF(C85:C93,3)</f>
        <v>9</v>
      </c>
      <c r="I74" s="287" t="str">
        <f>(G74+H74) &amp; "/9"</f>
        <v>9/9</v>
      </c>
      <c r="AO74" s="57">
        <v>75</v>
      </c>
      <c r="AP74" s="59">
        <v>69</v>
      </c>
      <c r="AQ74" s="58">
        <v>55</v>
      </c>
      <c r="AV74" s="90">
        <v>87</v>
      </c>
      <c r="AW74" s="59">
        <v>1</v>
      </c>
      <c r="AX74" s="56">
        <v>26</v>
      </c>
      <c r="CB74" s="193"/>
      <c r="CC74" s="191"/>
      <c r="CD74" s="191"/>
      <c r="CE74" s="242">
        <v>68</v>
      </c>
      <c r="CF74" s="189" t="s">
        <v>32</v>
      </c>
      <c r="CG74" s="21">
        <v>80</v>
      </c>
      <c r="CH74" s="191"/>
      <c r="CI74" s="191"/>
      <c r="CJ74" s="192"/>
      <c r="CL74" s="89">
        <v>68</v>
      </c>
      <c r="CM74" s="181">
        <v>70</v>
      </c>
      <c r="CN74" s="58">
        <v>55</v>
      </c>
      <c r="DT74" s="193"/>
      <c r="DU74" s="191"/>
      <c r="DV74" s="191"/>
      <c r="DW74" s="180">
        <v>92</v>
      </c>
      <c r="DX74" s="181">
        <v>97</v>
      </c>
      <c r="DY74" s="58">
        <v>69</v>
      </c>
      <c r="DZ74" s="191"/>
      <c r="EA74" s="191"/>
      <c r="EB74" s="192"/>
      <c r="ED74" s="89">
        <v>154</v>
      </c>
      <c r="EE74" s="181">
        <v>36</v>
      </c>
      <c r="EF74" s="58">
        <v>47</v>
      </c>
      <c r="FT74" s="89">
        <v>68</v>
      </c>
      <c r="FU74" s="181">
        <v>73</v>
      </c>
      <c r="FV74" s="58">
        <v>56</v>
      </c>
    </row>
    <row r="75" spans="1:178" ht="18" thickBot="1">
      <c r="A75" s="1">
        <v>16</v>
      </c>
      <c r="B75" s="288">
        <v>4</v>
      </c>
      <c r="C75" s="291">
        <v>3</v>
      </c>
      <c r="F75" t="s">
        <v>142</v>
      </c>
      <c r="G75">
        <f>COUNTIF(C94:C99,4)</f>
        <v>0</v>
      </c>
      <c r="H75">
        <f>COUNTIF(C94:C99,3)</f>
        <v>6</v>
      </c>
      <c r="I75" s="287" t="str">
        <f>(G75+H75) &amp; "/6"</f>
        <v>6/6</v>
      </c>
      <c r="AO75" s="57">
        <v>76</v>
      </c>
      <c r="AP75" s="59">
        <v>72</v>
      </c>
      <c r="AQ75" s="58">
        <v>56</v>
      </c>
      <c r="AV75" s="90">
        <v>88</v>
      </c>
      <c r="AW75" s="59">
        <v>1</v>
      </c>
      <c r="AX75" s="56">
        <v>27</v>
      </c>
      <c r="CB75" s="193"/>
      <c r="CC75" s="191"/>
      <c r="CD75" s="191"/>
      <c r="CE75" s="149">
        <v>69</v>
      </c>
      <c r="CF75" s="68" t="s">
        <v>32</v>
      </c>
      <c r="CG75" s="69">
        <v>81</v>
      </c>
      <c r="CH75" s="191"/>
      <c r="CI75" s="191"/>
      <c r="CJ75" s="192"/>
      <c r="CL75" s="89">
        <v>69</v>
      </c>
      <c r="CM75" s="181">
        <v>71</v>
      </c>
      <c r="CN75" s="58">
        <v>56</v>
      </c>
      <c r="DT75" s="193"/>
      <c r="DU75" s="191"/>
      <c r="DV75" s="191"/>
      <c r="DW75" s="180">
        <v>93</v>
      </c>
      <c r="DX75" s="181">
        <v>98</v>
      </c>
      <c r="DY75" s="58">
        <v>71</v>
      </c>
      <c r="DZ75" s="191"/>
      <c r="EA75" s="191"/>
      <c r="EB75" s="192"/>
      <c r="ED75" s="89">
        <v>155</v>
      </c>
      <c r="EE75" s="181">
        <v>38</v>
      </c>
      <c r="EF75" s="58">
        <v>47</v>
      </c>
      <c r="FT75" s="91">
        <v>69</v>
      </c>
      <c r="FU75" s="94">
        <v>74</v>
      </c>
      <c r="FV75" s="96">
        <v>56</v>
      </c>
    </row>
    <row r="76" spans="1:178" ht="18" thickBot="1">
      <c r="A76" s="1">
        <v>17</v>
      </c>
      <c r="B76" s="290">
        <v>4</v>
      </c>
      <c r="C76" s="291">
        <v>3</v>
      </c>
      <c r="F76" t="s">
        <v>143</v>
      </c>
      <c r="G76">
        <f>COUNTIF(C100:C107,4)</f>
        <v>0</v>
      </c>
      <c r="H76">
        <f>COUNTIF(C100:C107,3)</f>
        <v>8</v>
      </c>
      <c r="I76" s="287" t="str">
        <f t="shared" ref="I76" si="17">(G76+H76) &amp; "/8"</f>
        <v>8/8</v>
      </c>
      <c r="AO76" s="64">
        <v>77</v>
      </c>
      <c r="AP76" s="66">
        <v>74</v>
      </c>
      <c r="AQ76" s="67">
        <v>56</v>
      </c>
      <c r="AV76" s="93">
        <v>89</v>
      </c>
      <c r="AW76" s="94">
        <v>1</v>
      </c>
      <c r="AX76" s="92">
        <v>28</v>
      </c>
      <c r="CB76" s="193"/>
      <c r="CC76" s="191"/>
      <c r="CD76" s="191"/>
      <c r="CE76" s="242">
        <v>70</v>
      </c>
      <c r="CF76" s="189" t="s">
        <v>32</v>
      </c>
      <c r="CG76" s="21">
        <v>81</v>
      </c>
      <c r="CH76" s="191"/>
      <c r="CI76" s="191"/>
      <c r="CJ76" s="192"/>
      <c r="CL76" s="91">
        <v>70</v>
      </c>
      <c r="CM76" s="94">
        <v>73</v>
      </c>
      <c r="CN76" s="96">
        <v>56</v>
      </c>
      <c r="DT76" s="193"/>
      <c r="DU76" s="191"/>
      <c r="DV76" s="191"/>
      <c r="DW76" s="64">
        <v>94</v>
      </c>
      <c r="DX76" s="66">
        <v>99</v>
      </c>
      <c r="DY76" s="67">
        <v>72</v>
      </c>
      <c r="DZ76" s="191"/>
      <c r="EA76" s="191"/>
      <c r="EB76" s="192"/>
      <c r="ED76" s="91">
        <v>156</v>
      </c>
      <c r="EE76" s="94">
        <v>39</v>
      </c>
      <c r="EF76" s="96">
        <v>47</v>
      </c>
      <c r="FT76" s="89">
        <v>70</v>
      </c>
      <c r="FU76" s="181">
        <v>75</v>
      </c>
      <c r="FV76" s="58">
        <v>57</v>
      </c>
    </row>
    <row r="77" spans="1:178" ht="18" thickBot="1">
      <c r="A77" s="1">
        <v>18</v>
      </c>
      <c r="B77" s="290">
        <v>4</v>
      </c>
      <c r="C77" s="291">
        <v>3</v>
      </c>
      <c r="F77" s="1" t="s">
        <v>144</v>
      </c>
      <c r="G77">
        <f>COUNTIF(C108:C114,4)</f>
        <v>0</v>
      </c>
      <c r="H77">
        <f>COUNTIF(C108:C114,3)</f>
        <v>7</v>
      </c>
      <c r="I77" s="287" t="str">
        <f>(G77+H77) &amp; "/7"</f>
        <v>7/7</v>
      </c>
      <c r="AO77" s="57">
        <v>78</v>
      </c>
      <c r="AP77" s="59">
        <v>76</v>
      </c>
      <c r="AQ77" s="58">
        <v>57</v>
      </c>
      <c r="AV77" s="90">
        <v>90</v>
      </c>
      <c r="AW77" s="59">
        <v>1</v>
      </c>
      <c r="AX77" s="56">
        <v>28</v>
      </c>
      <c r="CB77" s="193"/>
      <c r="CC77" s="191"/>
      <c r="CD77" s="191"/>
      <c r="CE77" s="99">
        <v>71</v>
      </c>
      <c r="CF77" s="75" t="s">
        <v>32</v>
      </c>
      <c r="CG77" s="213">
        <v>81</v>
      </c>
      <c r="CH77" s="195"/>
      <c r="CI77" s="195"/>
      <c r="CJ77" s="196"/>
      <c r="CL77" s="89">
        <v>71</v>
      </c>
      <c r="CM77" s="181">
        <v>75</v>
      </c>
      <c r="CN77" s="58">
        <v>57</v>
      </c>
      <c r="DT77" s="193"/>
      <c r="DU77" s="191"/>
      <c r="DV77" s="191"/>
      <c r="DW77" s="180">
        <v>95</v>
      </c>
      <c r="DX77" s="181">
        <v>99</v>
      </c>
      <c r="DY77" s="58">
        <v>74</v>
      </c>
      <c r="DZ77" s="191"/>
      <c r="EA77" s="191"/>
      <c r="EB77" s="192"/>
      <c r="ED77" s="89">
        <v>157</v>
      </c>
      <c r="EE77" s="181">
        <v>41</v>
      </c>
      <c r="EF77" s="58">
        <v>48</v>
      </c>
      <c r="FT77" s="89">
        <v>71</v>
      </c>
      <c r="FU77" s="181">
        <v>77</v>
      </c>
      <c r="FV77" s="58">
        <v>57</v>
      </c>
    </row>
    <row r="78" spans="1:178" ht="18" thickBot="1">
      <c r="A78" s="1">
        <v>19</v>
      </c>
      <c r="B78" s="290">
        <v>4</v>
      </c>
      <c r="C78" s="291">
        <v>3</v>
      </c>
      <c r="AO78" s="57">
        <v>79</v>
      </c>
      <c r="AP78" s="59">
        <v>78</v>
      </c>
      <c r="AQ78" s="58">
        <v>58</v>
      </c>
      <c r="AV78" s="90">
        <v>91</v>
      </c>
      <c r="AW78" s="59">
        <v>2</v>
      </c>
      <c r="AX78" s="56">
        <v>28</v>
      </c>
      <c r="CB78" s="194"/>
      <c r="CC78" s="195"/>
      <c r="CD78" s="195"/>
      <c r="CE78" s="242">
        <v>72</v>
      </c>
      <c r="CF78" s="189" t="s">
        <v>172</v>
      </c>
      <c r="CG78" t="s">
        <v>174</v>
      </c>
      <c r="CL78" s="89">
        <v>72</v>
      </c>
      <c r="CM78" s="181">
        <v>76</v>
      </c>
      <c r="CN78" s="58">
        <v>57</v>
      </c>
      <c r="DT78" s="193"/>
      <c r="DU78" s="191"/>
      <c r="DV78" s="191"/>
      <c r="DW78" s="180">
        <v>96</v>
      </c>
      <c r="DX78" s="181" t="s">
        <v>32</v>
      </c>
      <c r="DY78" s="58">
        <v>77</v>
      </c>
      <c r="DZ78" s="191"/>
      <c r="EA78" s="191"/>
      <c r="EB78" s="192"/>
      <c r="ED78" s="89">
        <v>158</v>
      </c>
      <c r="EE78" s="181">
        <v>42</v>
      </c>
      <c r="EF78" s="58">
        <v>48</v>
      </c>
      <c r="FT78" s="89">
        <v>72</v>
      </c>
      <c r="FU78" s="181">
        <v>78</v>
      </c>
      <c r="FV78" s="58">
        <v>58</v>
      </c>
    </row>
    <row r="79" spans="1:178" ht="16">
      <c r="A79" s="1">
        <v>20</v>
      </c>
      <c r="B79" s="292">
        <v>4</v>
      </c>
      <c r="C79" s="293">
        <v>3</v>
      </c>
      <c r="AO79" s="57">
        <v>80</v>
      </c>
      <c r="AP79" s="59">
        <v>81</v>
      </c>
      <c r="AQ79" s="58">
        <v>59</v>
      </c>
      <c r="AV79" s="90">
        <v>92</v>
      </c>
      <c r="AW79" s="59">
        <v>2</v>
      </c>
      <c r="AX79" s="56">
        <v>29</v>
      </c>
      <c r="CL79" s="89">
        <v>73</v>
      </c>
      <c r="CM79" s="181">
        <v>77</v>
      </c>
      <c r="CN79" s="58">
        <v>57</v>
      </c>
      <c r="DT79" s="193"/>
      <c r="DU79" s="191"/>
      <c r="DV79" s="191"/>
      <c r="DW79" s="180"/>
      <c r="DX79" s="181"/>
      <c r="DY79" s="58"/>
      <c r="DZ79" s="191"/>
      <c r="EA79" s="191"/>
      <c r="EB79" s="192"/>
      <c r="ED79" s="89">
        <v>159</v>
      </c>
      <c r="EE79" s="181">
        <v>43</v>
      </c>
      <c r="EF79" s="58">
        <v>48</v>
      </c>
      <c r="FT79" s="89">
        <v>73</v>
      </c>
      <c r="FU79" s="181">
        <v>80</v>
      </c>
      <c r="FV79" s="58">
        <v>58</v>
      </c>
    </row>
    <row r="80" spans="1:178" ht="17" thickBot="1">
      <c r="A80" s="1">
        <v>21</v>
      </c>
      <c r="B80" s="288">
        <v>4</v>
      </c>
      <c r="C80" s="291">
        <v>3</v>
      </c>
      <c r="AO80" s="57">
        <v>81</v>
      </c>
      <c r="AP80" s="59">
        <v>83</v>
      </c>
      <c r="AQ80" s="58">
        <v>59</v>
      </c>
      <c r="AV80" s="90">
        <v>93</v>
      </c>
      <c r="AW80" s="59">
        <v>2</v>
      </c>
      <c r="AX80" s="56">
        <v>29</v>
      </c>
      <c r="CL80" s="89">
        <v>74</v>
      </c>
      <c r="CM80" s="181">
        <v>78</v>
      </c>
      <c r="CN80" s="58">
        <v>58</v>
      </c>
      <c r="DT80" s="193"/>
      <c r="DU80" s="191"/>
      <c r="DV80" s="191"/>
      <c r="DW80" s="180"/>
      <c r="DX80" s="181"/>
      <c r="DY80" s="58"/>
      <c r="DZ80" s="191"/>
      <c r="EA80" s="191"/>
      <c r="EB80" s="192"/>
      <c r="ED80" s="89">
        <v>160</v>
      </c>
      <c r="EE80" s="181">
        <v>46</v>
      </c>
      <c r="EF80" s="58">
        <v>49</v>
      </c>
      <c r="FT80" s="91">
        <v>74</v>
      </c>
      <c r="FU80" s="94">
        <v>81</v>
      </c>
      <c r="FV80" s="96">
        <v>59</v>
      </c>
    </row>
    <row r="81" spans="1:178" ht="17" thickBot="1">
      <c r="A81" s="1">
        <v>22</v>
      </c>
      <c r="B81" s="290">
        <v>4</v>
      </c>
      <c r="C81" s="291">
        <v>3</v>
      </c>
      <c r="AO81" s="64">
        <v>82</v>
      </c>
      <c r="AP81" s="66">
        <v>85</v>
      </c>
      <c r="AQ81" s="67">
        <v>60</v>
      </c>
      <c r="AV81" s="93">
        <v>94</v>
      </c>
      <c r="AW81" s="94">
        <v>2</v>
      </c>
      <c r="AX81" s="92">
        <v>29</v>
      </c>
      <c r="CL81" s="91">
        <v>75</v>
      </c>
      <c r="CM81" s="94">
        <v>79</v>
      </c>
      <c r="CN81" s="96">
        <v>58</v>
      </c>
      <c r="DT81" s="193"/>
      <c r="DU81" s="191"/>
      <c r="DV81" s="191"/>
      <c r="DW81" s="64"/>
      <c r="DX81" s="66"/>
      <c r="DY81" s="67"/>
      <c r="DZ81" s="191"/>
      <c r="EA81" s="191"/>
      <c r="EB81" s="192"/>
      <c r="ED81" s="91">
        <v>161</v>
      </c>
      <c r="EE81" s="94">
        <v>48</v>
      </c>
      <c r="EF81" s="96">
        <v>50</v>
      </c>
      <c r="FT81" s="89">
        <v>75</v>
      </c>
      <c r="FU81" s="181">
        <v>82</v>
      </c>
      <c r="FV81" s="58">
        <v>59</v>
      </c>
    </row>
    <row r="82" spans="1:178" ht="16">
      <c r="A82" s="1">
        <v>23</v>
      </c>
      <c r="B82" s="290">
        <v>4</v>
      </c>
      <c r="C82" s="291">
        <v>3</v>
      </c>
      <c r="AO82" s="57">
        <v>83</v>
      </c>
      <c r="AP82" s="59">
        <v>87</v>
      </c>
      <c r="AQ82" s="58">
        <v>61</v>
      </c>
      <c r="AV82" s="90">
        <v>95</v>
      </c>
      <c r="AW82" s="59">
        <v>2</v>
      </c>
      <c r="AX82" s="56">
        <v>29</v>
      </c>
      <c r="CL82" s="89">
        <v>76</v>
      </c>
      <c r="CM82" s="181">
        <v>80</v>
      </c>
      <c r="CN82" s="58">
        <v>59</v>
      </c>
      <c r="DT82" s="193"/>
      <c r="DU82" s="191"/>
      <c r="DV82" s="191"/>
      <c r="DW82" s="180"/>
      <c r="DX82" s="181"/>
      <c r="DY82" s="58"/>
      <c r="DZ82" s="191"/>
      <c r="EA82" s="191"/>
      <c r="EB82" s="192"/>
      <c r="ED82" s="89">
        <v>162</v>
      </c>
      <c r="EE82" s="181">
        <v>50</v>
      </c>
      <c r="EF82" s="58">
        <v>50</v>
      </c>
      <c r="FT82" s="89">
        <v>76</v>
      </c>
      <c r="FU82" s="181">
        <v>84</v>
      </c>
      <c r="FV82" s="58">
        <v>60</v>
      </c>
    </row>
    <row r="83" spans="1:178" ht="16">
      <c r="A83" s="1">
        <v>24</v>
      </c>
      <c r="B83" s="290">
        <v>4</v>
      </c>
      <c r="C83" s="291">
        <v>3</v>
      </c>
      <c r="AO83" s="57">
        <v>84</v>
      </c>
      <c r="AP83" s="59">
        <v>89</v>
      </c>
      <c r="AQ83" s="58">
        <v>62</v>
      </c>
      <c r="AV83" s="90">
        <v>96</v>
      </c>
      <c r="AW83" s="59">
        <v>2</v>
      </c>
      <c r="AX83" s="56">
        <v>29</v>
      </c>
      <c r="CL83" s="89">
        <v>77</v>
      </c>
      <c r="CM83" s="181">
        <v>82</v>
      </c>
      <c r="CN83" s="58">
        <v>59</v>
      </c>
      <c r="DT83" s="193"/>
      <c r="DU83" s="191"/>
      <c r="DV83" s="191"/>
      <c r="DW83" s="180"/>
      <c r="DX83" s="181"/>
      <c r="DY83" s="58"/>
      <c r="DZ83" s="191"/>
      <c r="EA83" s="191"/>
      <c r="EB83" s="192"/>
      <c r="ED83" s="89">
        <v>163</v>
      </c>
      <c r="EE83" s="181">
        <v>51</v>
      </c>
      <c r="EF83" s="58">
        <v>50</v>
      </c>
      <c r="FT83" s="89">
        <v>77</v>
      </c>
      <c r="FU83" s="181">
        <v>85</v>
      </c>
      <c r="FV83" s="58">
        <v>61</v>
      </c>
    </row>
    <row r="84" spans="1:178" ht="16">
      <c r="A84" s="1">
        <v>25</v>
      </c>
      <c r="B84" s="292">
        <v>4</v>
      </c>
      <c r="C84" s="293">
        <v>3</v>
      </c>
      <c r="AO84" s="57">
        <v>85</v>
      </c>
      <c r="AP84" s="59">
        <v>90</v>
      </c>
      <c r="AQ84" s="58">
        <v>63</v>
      </c>
      <c r="AV84" s="90">
        <v>97</v>
      </c>
      <c r="AW84" s="59">
        <v>2</v>
      </c>
      <c r="AX84" s="56">
        <v>29</v>
      </c>
      <c r="CL84" s="89">
        <v>78</v>
      </c>
      <c r="CM84" s="181">
        <v>83</v>
      </c>
      <c r="CN84" s="58">
        <v>59</v>
      </c>
      <c r="DT84" s="193"/>
      <c r="DU84" s="191"/>
      <c r="DV84" s="191"/>
      <c r="DW84" s="180"/>
      <c r="DX84" s="181"/>
      <c r="DY84" s="58"/>
      <c r="DZ84" s="191"/>
      <c r="EA84" s="191"/>
      <c r="EB84" s="192"/>
      <c r="ED84" s="89">
        <v>164</v>
      </c>
      <c r="EE84" s="181">
        <v>53</v>
      </c>
      <c r="EF84" s="58">
        <v>51</v>
      </c>
      <c r="FT84" s="89">
        <v>78</v>
      </c>
      <c r="FU84" s="181">
        <v>87</v>
      </c>
      <c r="FV84" s="58">
        <v>61</v>
      </c>
    </row>
    <row r="85" spans="1:178" ht="17" thickBot="1">
      <c r="A85" s="1">
        <v>26</v>
      </c>
      <c r="B85" s="288">
        <v>4</v>
      </c>
      <c r="C85" s="291">
        <v>3</v>
      </c>
      <c r="AO85" s="57">
        <v>86</v>
      </c>
      <c r="AP85" s="59">
        <v>91</v>
      </c>
      <c r="AQ85" s="58">
        <v>64</v>
      </c>
      <c r="AV85" s="90">
        <v>98</v>
      </c>
      <c r="AW85" s="59">
        <v>2</v>
      </c>
      <c r="AX85" s="56">
        <v>29</v>
      </c>
      <c r="CL85" s="89">
        <v>79</v>
      </c>
      <c r="CM85" s="181">
        <v>84</v>
      </c>
      <c r="CN85" s="58">
        <v>60</v>
      </c>
      <c r="DT85" s="194"/>
      <c r="DU85" s="195"/>
      <c r="DV85" s="195"/>
      <c r="DW85" s="180"/>
      <c r="DX85" s="181"/>
      <c r="DY85" s="58"/>
      <c r="DZ85" s="191"/>
      <c r="EA85" s="191"/>
      <c r="EB85" s="192"/>
      <c r="ED85" s="89">
        <v>165</v>
      </c>
      <c r="EE85" s="181">
        <v>55</v>
      </c>
      <c r="EF85" s="58">
        <v>51</v>
      </c>
      <c r="FT85" s="97">
        <v>79</v>
      </c>
      <c r="FU85" s="78">
        <v>88</v>
      </c>
      <c r="FV85" s="79">
        <v>62</v>
      </c>
    </row>
    <row r="86" spans="1:178" ht="17" thickBot="1">
      <c r="A86" s="1">
        <v>27</v>
      </c>
      <c r="B86" s="290">
        <v>4</v>
      </c>
      <c r="C86" s="291">
        <v>3</v>
      </c>
      <c r="AO86" s="64">
        <v>87</v>
      </c>
      <c r="AP86" s="66">
        <v>93</v>
      </c>
      <c r="AQ86" s="67">
        <v>64</v>
      </c>
      <c r="AV86" s="99">
        <v>99</v>
      </c>
      <c r="AW86" s="78">
        <v>2</v>
      </c>
      <c r="AX86" s="98">
        <v>29</v>
      </c>
      <c r="CL86" s="97">
        <v>80</v>
      </c>
      <c r="CM86" s="78">
        <v>84</v>
      </c>
      <c r="CN86" s="79">
        <v>60</v>
      </c>
      <c r="DW86" s="77"/>
      <c r="DX86" s="78"/>
      <c r="DY86" s="79"/>
      <c r="DZ86" s="195"/>
      <c r="EA86" s="195"/>
      <c r="EB86" s="196"/>
      <c r="ED86" s="97">
        <v>166</v>
      </c>
      <c r="EE86" s="78">
        <v>56</v>
      </c>
      <c r="EF86" s="79">
        <v>51</v>
      </c>
      <c r="FT86" s="89">
        <v>80</v>
      </c>
      <c r="FU86" s="181">
        <v>89</v>
      </c>
      <c r="FV86" s="58">
        <v>62</v>
      </c>
    </row>
    <row r="87" spans="1:178" ht="16">
      <c r="A87" s="1">
        <v>28</v>
      </c>
      <c r="B87" s="290">
        <v>4</v>
      </c>
      <c r="C87" s="291">
        <v>3</v>
      </c>
      <c r="AO87" s="57">
        <v>88</v>
      </c>
      <c r="AP87" s="59">
        <v>94</v>
      </c>
      <c r="AQ87" s="58">
        <v>65</v>
      </c>
      <c r="AV87" s="90">
        <v>100</v>
      </c>
      <c r="AW87" s="59">
        <v>2</v>
      </c>
      <c r="AX87" s="56">
        <v>30</v>
      </c>
      <c r="CL87" s="89">
        <v>81</v>
      </c>
      <c r="CM87" s="181">
        <v>86</v>
      </c>
      <c r="CN87" s="58">
        <v>61</v>
      </c>
      <c r="DW87" s="182"/>
      <c r="DX87" s="183"/>
      <c r="DY87" s="183"/>
      <c r="ED87" s="89">
        <v>167</v>
      </c>
      <c r="EE87" s="181">
        <v>57</v>
      </c>
      <c r="EF87" s="58">
        <v>52</v>
      </c>
      <c r="FT87" s="89">
        <v>81</v>
      </c>
      <c r="FU87" s="181">
        <v>89</v>
      </c>
      <c r="FV87" s="58">
        <v>62</v>
      </c>
    </row>
    <row r="88" spans="1:178" ht="16">
      <c r="A88" s="1">
        <v>29</v>
      </c>
      <c r="B88" s="290">
        <v>4</v>
      </c>
      <c r="C88" s="291">
        <v>3</v>
      </c>
      <c r="AO88" s="57">
        <v>89</v>
      </c>
      <c r="AP88" s="59">
        <v>94</v>
      </c>
      <c r="AQ88" s="58">
        <v>66</v>
      </c>
      <c r="AV88" s="90">
        <v>101</v>
      </c>
      <c r="AW88" s="59">
        <v>2</v>
      </c>
      <c r="AX88" s="56">
        <v>30</v>
      </c>
      <c r="CL88" s="89">
        <v>82</v>
      </c>
      <c r="CM88" s="181">
        <v>87</v>
      </c>
      <c r="CN88" s="58">
        <v>61</v>
      </c>
      <c r="DW88" s="182"/>
      <c r="DX88" s="183"/>
      <c r="DY88" s="183"/>
      <c r="ED88" s="89">
        <v>168</v>
      </c>
      <c r="EE88" s="181">
        <v>59</v>
      </c>
      <c r="EF88" s="58">
        <v>52</v>
      </c>
      <c r="FT88" s="89">
        <v>82</v>
      </c>
      <c r="FU88" s="181">
        <v>90</v>
      </c>
      <c r="FV88" s="58">
        <v>63</v>
      </c>
    </row>
    <row r="89" spans="1:178" ht="16">
      <c r="A89" s="1">
        <v>30</v>
      </c>
      <c r="B89" s="292">
        <v>4</v>
      </c>
      <c r="C89" s="293">
        <v>3</v>
      </c>
      <c r="AO89" s="57">
        <v>90</v>
      </c>
      <c r="AP89" s="59">
        <v>95</v>
      </c>
      <c r="AQ89" s="58">
        <v>67</v>
      </c>
      <c r="AV89" s="90">
        <v>102</v>
      </c>
      <c r="AW89" s="59">
        <v>2</v>
      </c>
      <c r="AX89" s="56">
        <v>30</v>
      </c>
      <c r="CL89" s="89">
        <v>83</v>
      </c>
      <c r="CM89" s="181">
        <v>88</v>
      </c>
      <c r="CN89" s="58">
        <v>62</v>
      </c>
      <c r="DW89" s="182"/>
      <c r="DX89" s="183"/>
      <c r="DY89" s="183"/>
      <c r="ED89" s="89">
        <v>169</v>
      </c>
      <c r="EE89" s="181">
        <v>60</v>
      </c>
      <c r="EF89" s="58">
        <v>52</v>
      </c>
      <c r="FT89" s="89">
        <v>83</v>
      </c>
      <c r="FU89" s="181">
        <v>90</v>
      </c>
      <c r="FV89" s="58">
        <v>63</v>
      </c>
    </row>
    <row r="90" spans="1:178" ht="17" thickBot="1">
      <c r="A90" s="1">
        <v>31</v>
      </c>
      <c r="B90" s="288">
        <v>4</v>
      </c>
      <c r="C90" s="291">
        <v>3</v>
      </c>
      <c r="AO90" s="57">
        <v>91</v>
      </c>
      <c r="AP90" s="59">
        <v>96</v>
      </c>
      <c r="AQ90" s="58">
        <v>68</v>
      </c>
      <c r="AV90" s="90">
        <v>103</v>
      </c>
      <c r="AW90" s="59">
        <v>3</v>
      </c>
      <c r="AX90" s="56">
        <v>31</v>
      </c>
      <c r="CL90" s="89">
        <v>84</v>
      </c>
      <c r="CM90" s="181">
        <v>88</v>
      </c>
      <c r="CN90" s="58">
        <v>62</v>
      </c>
      <c r="DW90" s="182"/>
      <c r="DX90" s="183"/>
      <c r="DY90" s="183"/>
      <c r="ED90" s="89">
        <v>170</v>
      </c>
      <c r="EE90" s="181">
        <v>61</v>
      </c>
      <c r="EF90" s="58">
        <v>53</v>
      </c>
      <c r="FT90" s="91">
        <v>84</v>
      </c>
      <c r="FU90" s="94">
        <v>91</v>
      </c>
      <c r="FV90" s="96">
        <v>63</v>
      </c>
    </row>
    <row r="91" spans="1:178" ht="17" thickBot="1">
      <c r="A91" s="1">
        <v>32</v>
      </c>
      <c r="B91" s="290">
        <v>4</v>
      </c>
      <c r="C91" s="291">
        <v>3</v>
      </c>
      <c r="AO91" s="64">
        <v>92</v>
      </c>
      <c r="AP91" s="66">
        <v>97</v>
      </c>
      <c r="AQ91" s="67">
        <v>69</v>
      </c>
      <c r="AV91" s="93">
        <v>104</v>
      </c>
      <c r="AW91" s="94">
        <v>3</v>
      </c>
      <c r="AX91" s="92">
        <v>31</v>
      </c>
      <c r="CL91" s="91">
        <v>85</v>
      </c>
      <c r="CM91" s="94">
        <v>89</v>
      </c>
      <c r="CN91" s="96">
        <v>62</v>
      </c>
      <c r="DW91" s="182"/>
      <c r="DX91" s="183"/>
      <c r="DY91" s="183"/>
      <c r="ED91" s="91">
        <v>171</v>
      </c>
      <c r="EE91" s="94">
        <v>62</v>
      </c>
      <c r="EF91" s="96">
        <v>53</v>
      </c>
      <c r="FT91" s="89">
        <v>85</v>
      </c>
      <c r="FU91" s="181">
        <v>91</v>
      </c>
      <c r="FV91" s="58">
        <v>64</v>
      </c>
    </row>
    <row r="92" spans="1:178" ht="16">
      <c r="A92" s="1">
        <v>33</v>
      </c>
      <c r="B92" s="290">
        <v>4</v>
      </c>
      <c r="C92" s="291">
        <v>3</v>
      </c>
      <c r="AO92" s="57">
        <v>93</v>
      </c>
      <c r="AP92" s="59">
        <v>98</v>
      </c>
      <c r="AQ92" s="58">
        <v>70</v>
      </c>
      <c r="AV92" s="90">
        <v>105</v>
      </c>
      <c r="AW92" s="59">
        <v>3</v>
      </c>
      <c r="AX92" s="56">
        <v>32</v>
      </c>
      <c r="CL92" s="89">
        <v>86</v>
      </c>
      <c r="CM92" s="181">
        <v>90</v>
      </c>
      <c r="CN92" s="58">
        <v>63</v>
      </c>
      <c r="DW92" s="182"/>
      <c r="DX92" s="183"/>
      <c r="DY92" s="183"/>
      <c r="ED92" s="89">
        <v>172</v>
      </c>
      <c r="EE92" s="181">
        <v>63</v>
      </c>
      <c r="EF92" s="58">
        <v>53</v>
      </c>
      <c r="FT92" s="89">
        <v>86</v>
      </c>
      <c r="FU92" s="181">
        <v>92</v>
      </c>
      <c r="FV92" s="58">
        <v>64</v>
      </c>
    </row>
    <row r="93" spans="1:178" ht="16">
      <c r="A93" s="1">
        <v>34</v>
      </c>
      <c r="B93" s="290">
        <v>4</v>
      </c>
      <c r="C93" s="291">
        <v>3</v>
      </c>
      <c r="AO93" s="57">
        <v>94</v>
      </c>
      <c r="AP93" s="59">
        <v>98</v>
      </c>
      <c r="AQ93" s="58">
        <v>71</v>
      </c>
      <c r="AV93" s="90">
        <v>106</v>
      </c>
      <c r="AW93" s="59">
        <v>4</v>
      </c>
      <c r="AX93" s="56">
        <v>32</v>
      </c>
      <c r="CL93" s="89">
        <v>87</v>
      </c>
      <c r="CM93" s="181">
        <v>90</v>
      </c>
      <c r="CN93" s="58">
        <v>63</v>
      </c>
      <c r="DW93" s="182"/>
      <c r="DX93" s="183"/>
      <c r="DY93" s="183"/>
      <c r="ED93" s="89">
        <v>173</v>
      </c>
      <c r="EE93" s="181">
        <v>64</v>
      </c>
      <c r="EF93" s="58">
        <v>54</v>
      </c>
      <c r="FT93" s="89">
        <v>87</v>
      </c>
      <c r="FU93" s="181">
        <v>93</v>
      </c>
      <c r="FV93" s="58">
        <v>65</v>
      </c>
    </row>
    <row r="94" spans="1:178" ht="16">
      <c r="A94" s="1">
        <v>35</v>
      </c>
      <c r="B94" s="292">
        <v>4</v>
      </c>
      <c r="C94" s="293">
        <v>3</v>
      </c>
      <c r="AO94" s="57">
        <v>95</v>
      </c>
      <c r="AP94" s="59">
        <v>99</v>
      </c>
      <c r="AQ94" s="58">
        <v>73</v>
      </c>
      <c r="AV94" s="90">
        <v>107</v>
      </c>
      <c r="AW94" s="59">
        <v>4</v>
      </c>
      <c r="AX94" s="56">
        <v>32</v>
      </c>
      <c r="CL94" s="89">
        <v>88</v>
      </c>
      <c r="CM94" s="181">
        <v>91</v>
      </c>
      <c r="CN94" s="58">
        <v>63</v>
      </c>
      <c r="DW94" s="182"/>
      <c r="DX94" s="183"/>
      <c r="DY94" s="183"/>
      <c r="ED94" s="89">
        <v>174</v>
      </c>
      <c r="EE94" s="181">
        <v>65</v>
      </c>
      <c r="EF94" s="58">
        <v>54</v>
      </c>
      <c r="FT94" s="89">
        <v>88</v>
      </c>
      <c r="FU94" s="181">
        <v>94</v>
      </c>
      <c r="FV94" s="58">
        <v>65</v>
      </c>
    </row>
    <row r="95" spans="1:178" ht="18" thickBot="1">
      <c r="A95" s="1">
        <v>36</v>
      </c>
      <c r="B95" s="288">
        <v>4</v>
      </c>
      <c r="C95" s="291">
        <v>3</v>
      </c>
      <c r="AO95" s="57">
        <v>96</v>
      </c>
      <c r="AP95" s="59" t="s">
        <v>32</v>
      </c>
      <c r="AQ95" s="58">
        <v>76</v>
      </c>
      <c r="AV95" s="90">
        <v>108</v>
      </c>
      <c r="AW95" s="59">
        <v>4</v>
      </c>
      <c r="AX95" s="56">
        <v>33</v>
      </c>
      <c r="CL95" s="89">
        <v>89</v>
      </c>
      <c r="CM95" s="181">
        <v>92</v>
      </c>
      <c r="CN95" s="58">
        <v>64</v>
      </c>
      <c r="DW95" s="182"/>
      <c r="DX95" s="183"/>
      <c r="DY95" s="183"/>
      <c r="ED95" s="89">
        <v>175</v>
      </c>
      <c r="EE95" s="181">
        <v>67</v>
      </c>
      <c r="EF95" s="58">
        <v>54</v>
      </c>
      <c r="FT95" s="91">
        <v>89</v>
      </c>
      <c r="FU95" s="94">
        <v>95</v>
      </c>
      <c r="FV95" s="96">
        <v>66</v>
      </c>
    </row>
    <row r="96" spans="1:178" ht="17" thickBot="1">
      <c r="A96" s="1">
        <v>37</v>
      </c>
      <c r="B96" s="290">
        <v>4</v>
      </c>
      <c r="C96" s="291">
        <v>3</v>
      </c>
      <c r="AO96" s="64"/>
      <c r="AP96" s="66"/>
      <c r="AQ96" s="67"/>
      <c r="AV96" s="93">
        <v>109</v>
      </c>
      <c r="AW96" s="94">
        <v>5</v>
      </c>
      <c r="AX96" s="92">
        <v>33</v>
      </c>
      <c r="CL96" s="91">
        <v>90</v>
      </c>
      <c r="CM96" s="94">
        <v>92</v>
      </c>
      <c r="CN96" s="96">
        <v>64</v>
      </c>
      <c r="DW96" s="182"/>
      <c r="DX96" s="183"/>
      <c r="DY96" s="183"/>
      <c r="ED96" s="91">
        <v>176</v>
      </c>
      <c r="EE96" s="94">
        <v>68</v>
      </c>
      <c r="EF96" s="96">
        <v>55</v>
      </c>
      <c r="FT96" s="89">
        <v>90</v>
      </c>
      <c r="FU96" s="181">
        <v>95</v>
      </c>
      <c r="FV96" s="58">
        <v>67</v>
      </c>
    </row>
    <row r="97" spans="1:178" ht="16">
      <c r="A97" s="1">
        <v>38</v>
      </c>
      <c r="B97" s="290">
        <v>4</v>
      </c>
      <c r="C97" s="291">
        <v>3</v>
      </c>
      <c r="AO97" s="57"/>
      <c r="AP97" s="59"/>
      <c r="AQ97" s="58"/>
      <c r="AV97" s="90">
        <v>110</v>
      </c>
      <c r="AW97" s="59">
        <v>5</v>
      </c>
      <c r="AX97" s="56">
        <v>34</v>
      </c>
      <c r="CL97" s="89">
        <v>91</v>
      </c>
      <c r="CM97" s="181">
        <v>93</v>
      </c>
      <c r="CN97" s="58">
        <v>65</v>
      </c>
      <c r="DW97" s="182"/>
      <c r="DX97" s="183"/>
      <c r="DY97" s="183"/>
      <c r="ED97" s="89">
        <v>177</v>
      </c>
      <c r="EE97" s="181">
        <v>69</v>
      </c>
      <c r="EF97" s="58">
        <v>55</v>
      </c>
      <c r="FT97" s="89">
        <v>91</v>
      </c>
      <c r="FU97" s="181">
        <v>95</v>
      </c>
      <c r="FV97" s="58">
        <v>67</v>
      </c>
    </row>
    <row r="98" spans="1:178" ht="16">
      <c r="A98" s="1">
        <v>39</v>
      </c>
      <c r="B98" s="290">
        <v>4</v>
      </c>
      <c r="C98" s="291">
        <v>3</v>
      </c>
      <c r="AO98" s="57"/>
      <c r="AP98" s="59"/>
      <c r="AQ98" s="58"/>
      <c r="AV98" s="90">
        <v>111</v>
      </c>
      <c r="AW98" s="59">
        <v>5</v>
      </c>
      <c r="AX98" s="56">
        <v>34</v>
      </c>
      <c r="CL98" s="89">
        <v>92</v>
      </c>
      <c r="CM98" s="181">
        <v>93</v>
      </c>
      <c r="CN98" s="58">
        <v>65</v>
      </c>
      <c r="DW98" s="182"/>
      <c r="DX98" s="183"/>
      <c r="DY98" s="183"/>
      <c r="ED98" s="89">
        <v>178</v>
      </c>
      <c r="EE98" s="181">
        <v>71</v>
      </c>
      <c r="EF98" s="58">
        <v>56</v>
      </c>
      <c r="FT98" s="89">
        <v>92</v>
      </c>
      <c r="FU98" s="181">
        <v>96</v>
      </c>
      <c r="FV98" s="58">
        <v>67</v>
      </c>
    </row>
    <row r="99" spans="1:178" ht="16">
      <c r="A99" s="1">
        <v>40</v>
      </c>
      <c r="B99" s="292">
        <v>4</v>
      </c>
      <c r="C99" s="293">
        <v>3</v>
      </c>
      <c r="AV99" s="90">
        <v>112</v>
      </c>
      <c r="AW99" s="59">
        <v>5</v>
      </c>
      <c r="AX99" s="56">
        <v>34</v>
      </c>
      <c r="CL99" s="89">
        <v>93</v>
      </c>
      <c r="CM99" s="181">
        <v>93</v>
      </c>
      <c r="CN99" s="58">
        <v>65</v>
      </c>
      <c r="ED99" s="89">
        <v>179</v>
      </c>
      <c r="EE99" s="181">
        <v>72</v>
      </c>
      <c r="EF99" s="58">
        <v>56</v>
      </c>
      <c r="FT99" s="89">
        <v>93</v>
      </c>
      <c r="FU99" s="181">
        <v>96</v>
      </c>
      <c r="FV99" s="58">
        <v>68</v>
      </c>
    </row>
    <row r="100" spans="1:178" ht="17" thickBot="1">
      <c r="A100" s="1">
        <v>41</v>
      </c>
      <c r="B100" s="288">
        <v>4</v>
      </c>
      <c r="C100" s="291">
        <v>3</v>
      </c>
      <c r="AV100" s="90">
        <v>113</v>
      </c>
      <c r="AW100" s="59">
        <v>6</v>
      </c>
      <c r="AX100" s="56">
        <v>34</v>
      </c>
      <c r="CL100" s="89">
        <v>94</v>
      </c>
      <c r="CM100" s="181">
        <v>94</v>
      </c>
      <c r="CN100" s="58">
        <v>66</v>
      </c>
      <c r="ED100" s="89">
        <v>180</v>
      </c>
      <c r="EE100" s="181">
        <v>73</v>
      </c>
      <c r="EF100" s="58">
        <v>56</v>
      </c>
      <c r="FT100" s="91">
        <v>94</v>
      </c>
      <c r="FU100" s="94">
        <v>97</v>
      </c>
      <c r="FV100" s="96">
        <v>68</v>
      </c>
    </row>
    <row r="101" spans="1:178" ht="17" thickBot="1">
      <c r="A101" s="1">
        <v>42</v>
      </c>
      <c r="B101" s="290">
        <v>4</v>
      </c>
      <c r="C101" s="291">
        <v>3</v>
      </c>
      <c r="AV101" s="93">
        <v>114</v>
      </c>
      <c r="AW101" s="94">
        <v>6</v>
      </c>
      <c r="AX101" s="92">
        <v>34</v>
      </c>
      <c r="CL101" s="91">
        <v>95</v>
      </c>
      <c r="CM101" s="94">
        <v>94</v>
      </c>
      <c r="CN101" s="96">
        <v>66</v>
      </c>
      <c r="ED101" s="91">
        <v>181</v>
      </c>
      <c r="EE101" s="94">
        <v>74</v>
      </c>
      <c r="EF101" s="96">
        <v>56</v>
      </c>
      <c r="FT101" s="89">
        <v>95</v>
      </c>
      <c r="FU101" s="181">
        <v>97</v>
      </c>
      <c r="FV101" s="58">
        <v>69</v>
      </c>
    </row>
    <row r="102" spans="1:178" ht="16">
      <c r="A102" s="1">
        <v>43</v>
      </c>
      <c r="B102" s="290">
        <v>4</v>
      </c>
      <c r="C102" s="291">
        <v>3</v>
      </c>
      <c r="AV102" s="90">
        <v>115</v>
      </c>
      <c r="AW102" s="59">
        <v>6</v>
      </c>
      <c r="AX102" s="56">
        <v>35</v>
      </c>
      <c r="CL102" s="89">
        <v>96</v>
      </c>
      <c r="CM102" s="181">
        <v>95</v>
      </c>
      <c r="CN102" s="58">
        <v>66</v>
      </c>
      <c r="ED102" s="89">
        <v>182</v>
      </c>
      <c r="EE102" s="181">
        <v>75</v>
      </c>
      <c r="EF102" s="58">
        <v>57</v>
      </c>
      <c r="FT102" s="89">
        <v>96</v>
      </c>
      <c r="FU102" s="181">
        <v>97</v>
      </c>
      <c r="FV102" s="58">
        <v>69</v>
      </c>
    </row>
    <row r="103" spans="1:178" ht="16">
      <c r="A103" s="1">
        <v>44</v>
      </c>
      <c r="B103" s="290">
        <v>4</v>
      </c>
      <c r="C103" s="291">
        <v>3</v>
      </c>
      <c r="AV103" s="90">
        <v>116</v>
      </c>
      <c r="AW103" s="59">
        <v>7</v>
      </c>
      <c r="AX103" s="56">
        <v>35</v>
      </c>
      <c r="CL103" s="89">
        <v>97</v>
      </c>
      <c r="CM103" s="181">
        <v>95</v>
      </c>
      <c r="CN103" s="58">
        <v>67</v>
      </c>
      <c r="ED103" s="89">
        <v>183</v>
      </c>
      <c r="EE103" s="181">
        <v>76</v>
      </c>
      <c r="EF103" s="58">
        <v>57</v>
      </c>
      <c r="FT103" s="89">
        <v>97</v>
      </c>
      <c r="FU103" s="181">
        <v>97</v>
      </c>
      <c r="FV103" s="58">
        <v>69</v>
      </c>
    </row>
    <row r="104" spans="1:178" ht="16">
      <c r="A104" s="1">
        <v>45</v>
      </c>
      <c r="B104" s="292">
        <v>4</v>
      </c>
      <c r="C104" s="293">
        <v>3</v>
      </c>
      <c r="AV104" s="90">
        <v>117</v>
      </c>
      <c r="AW104" s="59">
        <v>7</v>
      </c>
      <c r="AX104" s="56">
        <v>36</v>
      </c>
      <c r="CL104" s="89">
        <v>98</v>
      </c>
      <c r="CM104" s="181">
        <v>96</v>
      </c>
      <c r="CN104" s="58">
        <v>67</v>
      </c>
      <c r="ED104" s="89">
        <v>184</v>
      </c>
      <c r="EE104" s="181">
        <v>77</v>
      </c>
      <c r="EF104" s="58">
        <v>57</v>
      </c>
      <c r="FT104" s="89">
        <v>98</v>
      </c>
      <c r="FU104" s="181">
        <v>98</v>
      </c>
      <c r="FV104" s="58">
        <v>70</v>
      </c>
    </row>
    <row r="105" spans="1:178" ht="17" thickBot="1">
      <c r="A105" s="1">
        <v>46</v>
      </c>
      <c r="B105" s="288">
        <v>4</v>
      </c>
      <c r="C105" s="291">
        <v>3</v>
      </c>
      <c r="AV105" s="90">
        <v>118</v>
      </c>
      <c r="AW105" s="59">
        <v>8</v>
      </c>
      <c r="AX105" s="56">
        <v>36</v>
      </c>
      <c r="CL105" s="89">
        <v>99</v>
      </c>
      <c r="CM105" s="181">
        <v>96</v>
      </c>
      <c r="CN105" s="58">
        <v>68</v>
      </c>
      <c r="ED105" s="89">
        <v>185</v>
      </c>
      <c r="EE105" s="181">
        <v>78</v>
      </c>
      <c r="EF105" s="58">
        <v>58</v>
      </c>
      <c r="FT105" s="91">
        <v>99</v>
      </c>
      <c r="FU105" s="94">
        <v>98</v>
      </c>
      <c r="FV105" s="96">
        <v>70</v>
      </c>
    </row>
    <row r="106" spans="1:178" ht="17" thickBot="1">
      <c r="A106" s="1">
        <v>47</v>
      </c>
      <c r="B106" s="290">
        <v>4</v>
      </c>
      <c r="C106" s="291">
        <v>3</v>
      </c>
      <c r="AV106" s="93">
        <v>119</v>
      </c>
      <c r="AW106" s="94">
        <v>8</v>
      </c>
      <c r="AX106" s="92">
        <v>36</v>
      </c>
      <c r="CL106" s="91">
        <v>100</v>
      </c>
      <c r="CM106" s="94">
        <v>97</v>
      </c>
      <c r="CN106" s="96">
        <v>68</v>
      </c>
      <c r="ED106" s="91">
        <v>186</v>
      </c>
      <c r="EE106" s="94">
        <v>79</v>
      </c>
      <c r="EF106" s="96">
        <v>58</v>
      </c>
      <c r="FT106" s="89">
        <v>100</v>
      </c>
      <c r="FU106" s="181">
        <v>98</v>
      </c>
      <c r="FV106" s="58">
        <v>70</v>
      </c>
    </row>
    <row r="107" spans="1:178" ht="16">
      <c r="A107" s="1">
        <v>48</v>
      </c>
      <c r="B107" s="290">
        <v>4</v>
      </c>
      <c r="C107" s="291">
        <v>3</v>
      </c>
      <c r="AV107" s="90">
        <v>120</v>
      </c>
      <c r="AW107" s="59">
        <v>9</v>
      </c>
      <c r="AX107" s="56">
        <v>36</v>
      </c>
      <c r="CL107" s="89">
        <v>101</v>
      </c>
      <c r="CM107" s="181">
        <v>97</v>
      </c>
      <c r="CN107" s="58">
        <v>69</v>
      </c>
      <c r="ED107" s="89">
        <v>187</v>
      </c>
      <c r="EE107" s="181">
        <v>81</v>
      </c>
      <c r="EF107" s="58">
        <v>59</v>
      </c>
      <c r="FT107" s="89">
        <v>101</v>
      </c>
      <c r="FU107" s="181">
        <v>98</v>
      </c>
      <c r="FV107" s="58">
        <v>70</v>
      </c>
    </row>
    <row r="108" spans="1:178" ht="16">
      <c r="A108" s="1">
        <v>49</v>
      </c>
      <c r="B108" s="290">
        <v>4</v>
      </c>
      <c r="C108" s="291">
        <v>3</v>
      </c>
      <c r="AV108" s="90">
        <v>121</v>
      </c>
      <c r="AW108" s="59">
        <v>9</v>
      </c>
      <c r="AX108" s="56">
        <v>37</v>
      </c>
      <c r="CL108" s="89">
        <v>102</v>
      </c>
      <c r="CM108" s="181">
        <v>97</v>
      </c>
      <c r="CN108" s="58">
        <v>69</v>
      </c>
      <c r="ED108" s="89">
        <v>188</v>
      </c>
      <c r="EE108" s="181">
        <v>83</v>
      </c>
      <c r="EF108" s="58">
        <v>59</v>
      </c>
      <c r="FT108" s="89">
        <v>102</v>
      </c>
      <c r="FU108" s="181">
        <v>98</v>
      </c>
      <c r="FV108" s="58">
        <v>71</v>
      </c>
    </row>
    <row r="109" spans="1:178" ht="16">
      <c r="A109" s="1">
        <v>50</v>
      </c>
      <c r="B109" s="292">
        <v>4</v>
      </c>
      <c r="C109" s="293">
        <v>3</v>
      </c>
      <c r="AV109" s="90">
        <v>122</v>
      </c>
      <c r="AW109" s="59">
        <v>10</v>
      </c>
      <c r="AX109" s="56">
        <v>37</v>
      </c>
      <c r="CL109" s="89">
        <v>103</v>
      </c>
      <c r="CM109" s="181">
        <v>97</v>
      </c>
      <c r="CN109" s="58">
        <v>69</v>
      </c>
      <c r="ED109" s="89">
        <v>189</v>
      </c>
      <c r="EE109" s="181">
        <v>84</v>
      </c>
      <c r="EF109" s="58">
        <v>60</v>
      </c>
      <c r="FT109" s="89">
        <v>103</v>
      </c>
      <c r="FU109" s="181">
        <v>98</v>
      </c>
      <c r="FV109" s="58">
        <v>71</v>
      </c>
    </row>
    <row r="110" spans="1:178" ht="17" thickBot="1">
      <c r="A110" s="1">
        <v>51</v>
      </c>
      <c r="B110" s="288">
        <v>4</v>
      </c>
      <c r="C110" s="291">
        <v>3</v>
      </c>
      <c r="AV110" s="90">
        <v>123</v>
      </c>
      <c r="AW110" s="59">
        <v>11</v>
      </c>
      <c r="AX110" s="56">
        <v>38</v>
      </c>
      <c r="CL110" s="89">
        <v>104</v>
      </c>
      <c r="CM110" s="181">
        <v>98</v>
      </c>
      <c r="CN110" s="58">
        <v>70</v>
      </c>
      <c r="ED110" s="89">
        <v>190</v>
      </c>
      <c r="EE110" s="181">
        <v>85</v>
      </c>
      <c r="EF110" s="58">
        <v>60</v>
      </c>
      <c r="FT110" s="91">
        <v>104</v>
      </c>
      <c r="FU110" s="94">
        <v>98</v>
      </c>
      <c r="FV110" s="96">
        <v>72</v>
      </c>
    </row>
    <row r="111" spans="1:178" ht="17" thickBot="1">
      <c r="A111" s="1">
        <v>52</v>
      </c>
      <c r="B111" s="290">
        <v>4</v>
      </c>
      <c r="C111" s="291">
        <v>3</v>
      </c>
      <c r="AV111" s="93">
        <v>124</v>
      </c>
      <c r="AW111" s="94">
        <v>12</v>
      </c>
      <c r="AX111" s="92">
        <v>38</v>
      </c>
      <c r="CL111" s="91">
        <v>105</v>
      </c>
      <c r="CM111" s="94">
        <v>98</v>
      </c>
      <c r="CN111" s="96">
        <v>70</v>
      </c>
      <c r="ED111" s="91">
        <v>191</v>
      </c>
      <c r="EE111" s="94">
        <v>86</v>
      </c>
      <c r="EF111" s="96">
        <v>61</v>
      </c>
      <c r="FT111" s="89">
        <v>105</v>
      </c>
      <c r="FU111" s="181">
        <v>99</v>
      </c>
      <c r="FV111" s="58">
        <v>72</v>
      </c>
    </row>
    <row r="112" spans="1:178" ht="16">
      <c r="A112" s="1">
        <v>53</v>
      </c>
      <c r="B112" s="290">
        <v>4</v>
      </c>
      <c r="C112" s="291">
        <v>3</v>
      </c>
      <c r="AV112" s="90">
        <v>125</v>
      </c>
      <c r="AW112" s="59">
        <v>13</v>
      </c>
      <c r="AX112" s="56">
        <v>39</v>
      </c>
      <c r="CL112" s="89">
        <v>106</v>
      </c>
      <c r="CM112" s="181">
        <v>98</v>
      </c>
      <c r="CN112" s="58">
        <v>70</v>
      </c>
      <c r="ED112" s="89">
        <v>192</v>
      </c>
      <c r="EE112" s="181">
        <v>87</v>
      </c>
      <c r="EF112" s="58">
        <v>61</v>
      </c>
      <c r="FT112" s="89">
        <v>106</v>
      </c>
      <c r="FU112" s="181">
        <v>99</v>
      </c>
      <c r="FV112" s="58">
        <v>72</v>
      </c>
    </row>
    <row r="113" spans="1:178" ht="16">
      <c r="A113" s="1">
        <v>54</v>
      </c>
      <c r="B113" s="290">
        <v>4</v>
      </c>
      <c r="C113" s="291">
        <v>3</v>
      </c>
      <c r="AV113" s="90">
        <v>126</v>
      </c>
      <c r="AW113" s="59">
        <v>13</v>
      </c>
      <c r="AX113" s="56">
        <v>39</v>
      </c>
      <c r="CL113" s="89">
        <v>107</v>
      </c>
      <c r="CM113" s="181">
        <v>98</v>
      </c>
      <c r="CN113" s="58">
        <v>71</v>
      </c>
      <c r="ED113" s="89">
        <v>193</v>
      </c>
      <c r="EE113" s="181">
        <v>88</v>
      </c>
      <c r="EF113" s="58">
        <v>62</v>
      </c>
      <c r="FT113" s="89">
        <v>107</v>
      </c>
      <c r="FU113" s="181">
        <v>99</v>
      </c>
      <c r="FV113" s="58">
        <v>72</v>
      </c>
    </row>
    <row r="114" spans="1:178" ht="16">
      <c r="A114">
        <v>55</v>
      </c>
      <c r="B114" s="292">
        <v>4</v>
      </c>
      <c r="C114" s="293">
        <v>3</v>
      </c>
      <c r="AV114" s="90">
        <v>127</v>
      </c>
      <c r="AW114" s="59">
        <v>14</v>
      </c>
      <c r="AX114" s="56">
        <v>39</v>
      </c>
      <c r="CL114" s="89">
        <v>108</v>
      </c>
      <c r="CM114" s="181">
        <v>98</v>
      </c>
      <c r="CN114" s="58">
        <v>71</v>
      </c>
      <c r="ED114" s="89">
        <v>194</v>
      </c>
      <c r="EE114" s="181">
        <v>89</v>
      </c>
      <c r="EF114" s="58">
        <v>62</v>
      </c>
      <c r="FT114" s="89">
        <v>108</v>
      </c>
      <c r="FU114" s="181">
        <v>99</v>
      </c>
      <c r="FV114" s="58">
        <v>72</v>
      </c>
    </row>
    <row r="115" spans="1:178" ht="17" thickBot="1">
      <c r="A115" s="4"/>
      <c r="B115" s="286"/>
      <c r="C115" s="3"/>
      <c r="AV115" s="90">
        <v>128</v>
      </c>
      <c r="AW115" s="59">
        <v>15</v>
      </c>
      <c r="AX115" s="56">
        <v>40</v>
      </c>
      <c r="CL115" s="89">
        <v>109</v>
      </c>
      <c r="CM115" s="181">
        <v>98</v>
      </c>
      <c r="CN115" s="58">
        <v>71</v>
      </c>
      <c r="ED115" s="89">
        <v>195</v>
      </c>
      <c r="EE115" s="181">
        <v>89</v>
      </c>
      <c r="EF115" s="58">
        <v>62</v>
      </c>
      <c r="FT115" s="91">
        <v>109</v>
      </c>
      <c r="FU115" s="94">
        <v>99</v>
      </c>
      <c r="FV115" s="96">
        <v>73</v>
      </c>
    </row>
    <row r="116" spans="1:178" ht="17" thickBot="1">
      <c r="AV116" s="93">
        <v>129</v>
      </c>
      <c r="AW116" s="94">
        <v>16</v>
      </c>
      <c r="AX116" s="92">
        <v>40</v>
      </c>
      <c r="CL116" s="91">
        <v>110</v>
      </c>
      <c r="CM116" s="94">
        <v>98</v>
      </c>
      <c r="CN116" s="96">
        <v>72</v>
      </c>
      <c r="ED116" s="91">
        <v>196</v>
      </c>
      <c r="EE116" s="94">
        <v>90</v>
      </c>
      <c r="EF116" s="96">
        <v>63</v>
      </c>
      <c r="FT116" s="89">
        <v>110</v>
      </c>
      <c r="FU116" s="181">
        <v>99</v>
      </c>
      <c r="FV116" s="58">
        <v>73</v>
      </c>
    </row>
    <row r="117" spans="1:178" ht="16">
      <c r="AV117" s="90">
        <v>130</v>
      </c>
      <c r="AW117" s="59">
        <v>18</v>
      </c>
      <c r="AX117" s="56">
        <v>41</v>
      </c>
      <c r="CL117" s="89">
        <v>111</v>
      </c>
      <c r="CM117" s="181">
        <v>99</v>
      </c>
      <c r="CN117" s="58">
        <v>72</v>
      </c>
      <c r="ED117" s="89">
        <v>197</v>
      </c>
      <c r="EE117" s="181">
        <v>91</v>
      </c>
      <c r="EF117" s="58">
        <v>63</v>
      </c>
      <c r="FT117" s="89">
        <v>111</v>
      </c>
      <c r="FU117" s="181">
        <v>99</v>
      </c>
      <c r="FV117" s="58">
        <v>73</v>
      </c>
    </row>
    <row r="118" spans="1:178" ht="16">
      <c r="AV118" s="90">
        <v>131</v>
      </c>
      <c r="AW118" s="59">
        <v>19</v>
      </c>
      <c r="AX118" s="56">
        <v>41</v>
      </c>
      <c r="CL118" s="89">
        <v>112</v>
      </c>
      <c r="CM118" s="181">
        <v>99</v>
      </c>
      <c r="CN118" s="58">
        <v>72</v>
      </c>
      <c r="ED118" s="89">
        <v>198</v>
      </c>
      <c r="EE118" s="181">
        <v>92</v>
      </c>
      <c r="EF118" s="58">
        <v>64</v>
      </c>
      <c r="FT118" s="89">
        <v>112</v>
      </c>
      <c r="FU118" s="181">
        <v>99</v>
      </c>
      <c r="FV118" s="58">
        <v>73</v>
      </c>
    </row>
    <row r="119" spans="1:178" ht="16">
      <c r="AV119" s="90">
        <v>132</v>
      </c>
      <c r="AW119" s="59">
        <v>21</v>
      </c>
      <c r="AX119" s="56">
        <v>42</v>
      </c>
      <c r="CL119" s="89">
        <v>113</v>
      </c>
      <c r="CM119" s="181">
        <v>99</v>
      </c>
      <c r="CN119" s="58">
        <v>72</v>
      </c>
      <c r="ED119" s="89">
        <v>199</v>
      </c>
      <c r="EE119" s="181">
        <v>93</v>
      </c>
      <c r="EF119" s="58">
        <v>65</v>
      </c>
      <c r="FT119" s="89">
        <v>113</v>
      </c>
      <c r="FU119" s="181">
        <v>99</v>
      </c>
      <c r="FV119" s="58">
        <v>74</v>
      </c>
    </row>
    <row r="120" spans="1:178" ht="17" thickBot="1">
      <c r="AV120" s="90">
        <v>133</v>
      </c>
      <c r="AW120" s="59">
        <v>22</v>
      </c>
      <c r="AX120" s="56">
        <v>42</v>
      </c>
      <c r="CL120" s="89">
        <v>114</v>
      </c>
      <c r="CM120" s="181">
        <v>99</v>
      </c>
      <c r="CN120" s="58">
        <v>72</v>
      </c>
      <c r="ED120" s="89">
        <v>200</v>
      </c>
      <c r="EE120" s="181">
        <v>94</v>
      </c>
      <c r="EF120" s="58">
        <v>66</v>
      </c>
      <c r="FT120" s="91">
        <v>114</v>
      </c>
      <c r="FU120" s="94">
        <v>99</v>
      </c>
      <c r="FV120" s="96">
        <v>74</v>
      </c>
    </row>
    <row r="121" spans="1:178" ht="17" thickBot="1">
      <c r="AV121" s="93">
        <v>134</v>
      </c>
      <c r="AW121" s="94">
        <v>22</v>
      </c>
      <c r="AX121" s="92">
        <v>42</v>
      </c>
      <c r="CL121" s="91">
        <v>115</v>
      </c>
      <c r="CM121" s="94">
        <v>99</v>
      </c>
      <c r="CN121" s="96">
        <v>73</v>
      </c>
      <c r="ED121" s="91">
        <v>201</v>
      </c>
      <c r="EE121" s="94">
        <v>94</v>
      </c>
      <c r="EF121" s="96">
        <v>66</v>
      </c>
      <c r="FT121" s="89">
        <v>115</v>
      </c>
      <c r="FU121" s="181">
        <v>99</v>
      </c>
      <c r="FV121" s="58">
        <v>74</v>
      </c>
    </row>
    <row r="122" spans="1:178" ht="16">
      <c r="AV122" s="90">
        <v>135</v>
      </c>
      <c r="AW122" s="59">
        <v>23</v>
      </c>
      <c r="AX122" s="56">
        <v>43</v>
      </c>
      <c r="CL122" s="89">
        <v>116</v>
      </c>
      <c r="CM122" s="181">
        <v>99</v>
      </c>
      <c r="CN122" s="58">
        <v>73</v>
      </c>
      <c r="ED122" s="89">
        <v>202</v>
      </c>
      <c r="EE122" s="181">
        <v>95</v>
      </c>
      <c r="EF122" s="58">
        <v>67</v>
      </c>
      <c r="FT122" s="89">
        <v>116</v>
      </c>
      <c r="FU122" s="181">
        <v>99</v>
      </c>
      <c r="FV122" s="58">
        <v>74</v>
      </c>
    </row>
    <row r="123" spans="1:178" ht="16">
      <c r="AV123" s="90">
        <v>136</v>
      </c>
      <c r="AW123" s="59">
        <v>24</v>
      </c>
      <c r="AX123" s="56">
        <v>43</v>
      </c>
      <c r="CL123" s="89">
        <v>117</v>
      </c>
      <c r="CM123" s="181">
        <v>99</v>
      </c>
      <c r="CN123" s="58">
        <v>73</v>
      </c>
      <c r="ED123" s="89">
        <v>203</v>
      </c>
      <c r="EE123" s="181">
        <v>96</v>
      </c>
      <c r="EF123" s="58">
        <v>68</v>
      </c>
      <c r="FT123" s="89">
        <v>117</v>
      </c>
      <c r="FU123" s="181">
        <v>99</v>
      </c>
      <c r="FV123" s="58">
        <v>74</v>
      </c>
    </row>
    <row r="124" spans="1:178" ht="16">
      <c r="AV124" s="90">
        <v>137</v>
      </c>
      <c r="AW124" s="59">
        <v>25</v>
      </c>
      <c r="AX124" s="56">
        <v>43</v>
      </c>
      <c r="CL124" s="89">
        <v>118</v>
      </c>
      <c r="CM124" s="181">
        <v>99</v>
      </c>
      <c r="CN124" s="58">
        <v>73</v>
      </c>
      <c r="ED124" s="89">
        <v>204</v>
      </c>
      <c r="EE124" s="181">
        <v>96</v>
      </c>
      <c r="EF124" s="58">
        <v>68</v>
      </c>
      <c r="FT124" s="89">
        <v>118</v>
      </c>
      <c r="FU124" s="181">
        <v>99</v>
      </c>
      <c r="FV124" s="58">
        <v>74</v>
      </c>
    </row>
    <row r="125" spans="1:178" ht="17" thickBot="1">
      <c r="A125" s="1"/>
      <c r="AV125" s="90">
        <v>138</v>
      </c>
      <c r="AW125" s="59">
        <v>26</v>
      </c>
      <c r="AX125" s="56">
        <v>44</v>
      </c>
      <c r="CL125" s="89">
        <v>119</v>
      </c>
      <c r="CM125" s="181">
        <v>99</v>
      </c>
      <c r="CN125" s="58">
        <v>74</v>
      </c>
      <c r="ED125" s="89">
        <v>205</v>
      </c>
      <c r="EE125" s="181">
        <v>97</v>
      </c>
      <c r="EF125" s="58">
        <v>68</v>
      </c>
      <c r="FT125" s="97">
        <v>119</v>
      </c>
      <c r="FU125" s="78">
        <v>99</v>
      </c>
      <c r="FV125" s="79">
        <v>74</v>
      </c>
    </row>
    <row r="126" spans="1:178" ht="17" thickBot="1">
      <c r="AV126" s="99">
        <v>139</v>
      </c>
      <c r="AW126" s="78">
        <v>27</v>
      </c>
      <c r="AX126" s="98">
        <v>44</v>
      </c>
      <c r="CL126" s="97">
        <v>120</v>
      </c>
      <c r="CM126" s="78">
        <v>99</v>
      </c>
      <c r="CN126" s="79">
        <v>74</v>
      </c>
      <c r="ED126" s="97">
        <v>206</v>
      </c>
      <c r="EE126" s="78">
        <v>97</v>
      </c>
      <c r="EF126" s="79">
        <v>69</v>
      </c>
      <c r="FT126" s="89">
        <v>120</v>
      </c>
      <c r="FU126" s="181">
        <v>99</v>
      </c>
      <c r="FV126" s="58">
        <v>75</v>
      </c>
    </row>
    <row r="127" spans="1:178" ht="17">
      <c r="AV127" s="90">
        <v>140</v>
      </c>
      <c r="AW127" s="59">
        <v>28</v>
      </c>
      <c r="AX127" s="56">
        <v>44</v>
      </c>
      <c r="CL127" s="89">
        <v>121</v>
      </c>
      <c r="CM127" s="181">
        <v>99</v>
      </c>
      <c r="CN127" s="58">
        <v>74</v>
      </c>
      <c r="ED127" s="89">
        <v>207</v>
      </c>
      <c r="EE127" s="181">
        <v>97</v>
      </c>
      <c r="EF127" s="58">
        <v>69</v>
      </c>
      <c r="FT127" s="89">
        <v>121</v>
      </c>
      <c r="FU127" s="181" t="s">
        <v>32</v>
      </c>
      <c r="FV127" s="58">
        <v>76</v>
      </c>
    </row>
    <row r="128" spans="1:178" ht="17">
      <c r="AV128" s="90">
        <v>141</v>
      </c>
      <c r="AW128" s="59">
        <v>29</v>
      </c>
      <c r="AX128" s="56">
        <v>45</v>
      </c>
      <c r="CL128" s="89">
        <v>122</v>
      </c>
      <c r="CM128" s="181">
        <v>99</v>
      </c>
      <c r="CN128" s="58">
        <v>74</v>
      </c>
      <c r="ED128" s="89">
        <v>208</v>
      </c>
      <c r="EE128" s="181">
        <v>98</v>
      </c>
      <c r="EF128" s="58">
        <v>70</v>
      </c>
      <c r="FT128" s="89">
        <v>122</v>
      </c>
      <c r="FU128" s="181" t="s">
        <v>32</v>
      </c>
      <c r="FV128" s="58">
        <v>77</v>
      </c>
    </row>
    <row r="129" spans="48:178" ht="17">
      <c r="AV129" s="90">
        <v>142</v>
      </c>
      <c r="AW129" s="59">
        <v>30</v>
      </c>
      <c r="AX129" s="56">
        <v>45</v>
      </c>
      <c r="CL129" s="89">
        <v>123</v>
      </c>
      <c r="CM129" s="181">
        <v>99</v>
      </c>
      <c r="CN129" s="58">
        <v>74</v>
      </c>
      <c r="ED129" s="89">
        <v>209</v>
      </c>
      <c r="EE129" s="181">
        <v>98</v>
      </c>
      <c r="EF129" s="58">
        <v>70</v>
      </c>
      <c r="FT129" s="89">
        <v>123</v>
      </c>
      <c r="FU129" s="181" t="s">
        <v>32</v>
      </c>
      <c r="FV129" s="58">
        <v>77</v>
      </c>
    </row>
    <row r="130" spans="48:178" ht="18" thickBot="1">
      <c r="AV130" s="90">
        <v>143</v>
      </c>
      <c r="AW130" s="59">
        <v>31</v>
      </c>
      <c r="AX130" s="56">
        <v>45</v>
      </c>
      <c r="CL130" s="89">
        <v>124</v>
      </c>
      <c r="CM130" s="181">
        <v>99</v>
      </c>
      <c r="CN130" s="58">
        <v>74</v>
      </c>
      <c r="ED130" s="89">
        <v>210</v>
      </c>
      <c r="EE130" s="181">
        <v>98</v>
      </c>
      <c r="EF130" s="58">
        <v>71</v>
      </c>
      <c r="FT130" s="91">
        <v>124</v>
      </c>
      <c r="FU130" s="94" t="s">
        <v>32</v>
      </c>
      <c r="FV130" s="96">
        <v>77</v>
      </c>
    </row>
    <row r="131" spans="48:178" ht="18" thickBot="1">
      <c r="AV131" s="93">
        <v>144</v>
      </c>
      <c r="AW131" s="94">
        <v>32</v>
      </c>
      <c r="AX131" s="92">
        <v>45</v>
      </c>
      <c r="CL131" s="91">
        <v>125</v>
      </c>
      <c r="CM131" s="94">
        <v>99</v>
      </c>
      <c r="CN131" s="96">
        <v>74</v>
      </c>
      <c r="ED131" s="91">
        <v>211</v>
      </c>
      <c r="EE131" s="94">
        <v>99</v>
      </c>
      <c r="EF131" s="96">
        <v>72</v>
      </c>
      <c r="FT131" s="89">
        <v>125</v>
      </c>
      <c r="FU131" s="181" t="s">
        <v>32</v>
      </c>
      <c r="FV131" s="58">
        <v>78</v>
      </c>
    </row>
    <row r="132" spans="48:178" ht="17">
      <c r="AV132" s="90">
        <v>145</v>
      </c>
      <c r="AW132" s="59">
        <v>34</v>
      </c>
      <c r="AX132" s="56">
        <v>46</v>
      </c>
      <c r="CL132" s="89">
        <v>126</v>
      </c>
      <c r="CM132" s="181">
        <v>99</v>
      </c>
      <c r="CN132" s="58">
        <v>75</v>
      </c>
      <c r="ED132" s="89">
        <v>212</v>
      </c>
      <c r="EE132" s="181">
        <v>99</v>
      </c>
      <c r="EF132" s="58">
        <v>73</v>
      </c>
      <c r="FT132" s="89">
        <v>126</v>
      </c>
      <c r="FU132" s="181" t="s">
        <v>32</v>
      </c>
      <c r="FV132" s="58">
        <v>78</v>
      </c>
    </row>
    <row r="133" spans="48:178" ht="17">
      <c r="AV133" s="90">
        <v>146</v>
      </c>
      <c r="AW133" s="59">
        <v>35</v>
      </c>
      <c r="AX133" s="56">
        <v>46</v>
      </c>
      <c r="CL133" s="89">
        <v>127</v>
      </c>
      <c r="CM133" s="181">
        <v>99</v>
      </c>
      <c r="CN133" s="58">
        <v>75</v>
      </c>
      <c r="ED133" s="89">
        <v>213</v>
      </c>
      <c r="EE133" s="181">
        <v>99</v>
      </c>
      <c r="EF133" s="58">
        <v>74</v>
      </c>
      <c r="FT133" s="89">
        <v>127</v>
      </c>
      <c r="FU133" s="181" t="s">
        <v>32</v>
      </c>
      <c r="FV133" s="58">
        <v>78</v>
      </c>
    </row>
    <row r="134" spans="48:178" ht="17">
      <c r="AV134" s="90">
        <v>147</v>
      </c>
      <c r="AW134" s="59">
        <v>36</v>
      </c>
      <c r="AX134" s="56">
        <v>46</v>
      </c>
      <c r="CL134" s="89">
        <v>128</v>
      </c>
      <c r="CM134" s="181">
        <v>99</v>
      </c>
      <c r="CN134" s="58">
        <v>75</v>
      </c>
      <c r="ED134" s="89">
        <v>214</v>
      </c>
      <c r="EE134" s="181">
        <v>99</v>
      </c>
      <c r="EF134" s="58">
        <v>74</v>
      </c>
      <c r="FT134" s="89">
        <v>128</v>
      </c>
      <c r="FU134" s="181" t="s">
        <v>32</v>
      </c>
      <c r="FV134" s="58">
        <v>79</v>
      </c>
    </row>
    <row r="135" spans="48:178" ht="18" thickBot="1">
      <c r="AV135" s="90">
        <v>148</v>
      </c>
      <c r="AW135" s="59">
        <v>37</v>
      </c>
      <c r="AX135" s="56">
        <v>47</v>
      </c>
      <c r="CL135" s="89">
        <v>129</v>
      </c>
      <c r="CM135" s="181">
        <v>99</v>
      </c>
      <c r="CN135" s="58">
        <v>75</v>
      </c>
      <c r="ED135" s="89">
        <v>215</v>
      </c>
      <c r="EE135" s="181">
        <v>99</v>
      </c>
      <c r="EF135" s="58">
        <v>75</v>
      </c>
      <c r="FT135" s="91">
        <v>129</v>
      </c>
      <c r="FU135" s="94" t="s">
        <v>32</v>
      </c>
      <c r="FV135" s="96">
        <v>79</v>
      </c>
    </row>
    <row r="136" spans="48:178" ht="18" thickBot="1">
      <c r="AV136" s="93">
        <v>149</v>
      </c>
      <c r="AW136" s="94">
        <v>39</v>
      </c>
      <c r="AX136" s="92">
        <v>47</v>
      </c>
      <c r="CL136" s="91">
        <v>130</v>
      </c>
      <c r="CM136" s="94">
        <v>99</v>
      </c>
      <c r="CN136" s="96">
        <v>75</v>
      </c>
      <c r="ED136" s="91">
        <v>216</v>
      </c>
      <c r="EE136" s="94">
        <v>99</v>
      </c>
      <c r="EF136" s="96">
        <v>75</v>
      </c>
      <c r="FT136" s="89">
        <v>130</v>
      </c>
      <c r="FU136" s="181" t="s">
        <v>32</v>
      </c>
      <c r="FV136" s="58">
        <v>79</v>
      </c>
    </row>
    <row r="137" spans="48:178" ht="17">
      <c r="AV137" s="90">
        <v>150</v>
      </c>
      <c r="AW137" s="59">
        <v>40</v>
      </c>
      <c r="AX137" s="56">
        <v>48</v>
      </c>
      <c r="CL137" s="89">
        <v>131</v>
      </c>
      <c r="CM137" s="181">
        <v>99</v>
      </c>
      <c r="CN137" s="58">
        <v>75</v>
      </c>
      <c r="ED137" s="89">
        <v>217</v>
      </c>
      <c r="EE137" s="181" t="s">
        <v>32</v>
      </c>
      <c r="EF137" s="58">
        <v>76</v>
      </c>
      <c r="FT137" s="89">
        <v>131</v>
      </c>
      <c r="FU137" s="181" t="s">
        <v>32</v>
      </c>
      <c r="FV137" s="58">
        <v>79</v>
      </c>
    </row>
    <row r="138" spans="48:178" ht="17">
      <c r="AV138" s="90">
        <v>151</v>
      </c>
      <c r="AW138" s="59">
        <v>42</v>
      </c>
      <c r="AX138" s="56">
        <v>48</v>
      </c>
      <c r="CL138" s="89">
        <v>132</v>
      </c>
      <c r="CM138" s="181">
        <v>99</v>
      </c>
      <c r="CN138" s="58">
        <v>75</v>
      </c>
      <c r="ED138" s="89">
        <v>218</v>
      </c>
      <c r="EE138" s="181" t="s">
        <v>32</v>
      </c>
      <c r="EF138" s="58">
        <v>77</v>
      </c>
      <c r="FT138" s="89">
        <v>132</v>
      </c>
      <c r="FU138" s="181" t="s">
        <v>32</v>
      </c>
      <c r="FV138" s="58">
        <v>80</v>
      </c>
    </row>
    <row r="139" spans="48:178" ht="17">
      <c r="AV139" s="90">
        <v>152</v>
      </c>
      <c r="AW139" s="59">
        <v>43</v>
      </c>
      <c r="AX139" s="56">
        <v>48</v>
      </c>
      <c r="CL139" s="89">
        <v>133</v>
      </c>
      <c r="CM139" s="181">
        <v>99</v>
      </c>
      <c r="CN139" s="58">
        <v>76</v>
      </c>
      <c r="ED139" s="89">
        <v>219</v>
      </c>
      <c r="EE139" s="181" t="s">
        <v>32</v>
      </c>
      <c r="EF139" s="58">
        <v>77</v>
      </c>
      <c r="FT139" s="89">
        <v>133</v>
      </c>
      <c r="FU139" s="181" t="s">
        <v>32</v>
      </c>
      <c r="FV139" s="58">
        <v>80</v>
      </c>
    </row>
    <row r="140" spans="48:178" ht="17">
      <c r="AV140" s="90">
        <v>153</v>
      </c>
      <c r="AW140" s="59">
        <v>44</v>
      </c>
      <c r="AX140" s="56">
        <v>49</v>
      </c>
      <c r="CL140" s="89">
        <v>134</v>
      </c>
      <c r="CM140" s="181" t="s">
        <v>32</v>
      </c>
      <c r="CN140" s="58">
        <v>76</v>
      </c>
      <c r="ED140" s="89">
        <v>220</v>
      </c>
      <c r="EE140" s="181" t="s">
        <v>32</v>
      </c>
      <c r="EF140" s="58">
        <v>78</v>
      </c>
      <c r="FT140" s="89">
        <v>134</v>
      </c>
      <c r="FU140" s="189" t="s">
        <v>32</v>
      </c>
      <c r="FV140" s="21">
        <v>80</v>
      </c>
    </row>
    <row r="141" spans="48:178" ht="18" thickBot="1">
      <c r="AV141" s="93">
        <v>154</v>
      </c>
      <c r="AW141" s="94">
        <v>45</v>
      </c>
      <c r="AX141" s="92">
        <v>49</v>
      </c>
      <c r="CL141" s="91">
        <v>135</v>
      </c>
      <c r="CM141" s="94" t="s">
        <v>32</v>
      </c>
      <c r="CN141" s="96">
        <v>76</v>
      </c>
      <c r="ED141" s="91">
        <v>221</v>
      </c>
      <c r="EE141" s="94" t="s">
        <v>32</v>
      </c>
      <c r="EF141" s="96">
        <v>79</v>
      </c>
      <c r="FT141" s="60">
        <v>135</v>
      </c>
      <c r="FU141" s="181" t="s">
        <v>32</v>
      </c>
      <c r="FV141" s="58">
        <v>80</v>
      </c>
    </row>
    <row r="142" spans="48:178" ht="17">
      <c r="AV142" s="90">
        <v>155</v>
      </c>
      <c r="AW142" s="59">
        <v>47</v>
      </c>
      <c r="AX142" s="56">
        <v>49</v>
      </c>
      <c r="CL142" s="89">
        <v>136</v>
      </c>
      <c r="CM142" s="181" t="s">
        <v>32</v>
      </c>
      <c r="CN142" s="58">
        <v>76</v>
      </c>
      <c r="ED142" s="89">
        <v>222</v>
      </c>
      <c r="EE142" s="181" t="s">
        <v>32</v>
      </c>
      <c r="EF142" s="58">
        <v>79</v>
      </c>
      <c r="FT142" s="60">
        <v>136</v>
      </c>
      <c r="FU142" s="181" t="s">
        <v>32</v>
      </c>
      <c r="FV142" s="58">
        <v>81</v>
      </c>
    </row>
    <row r="143" spans="48:178" ht="17">
      <c r="AV143" s="90">
        <v>156</v>
      </c>
      <c r="AW143" s="59">
        <v>48</v>
      </c>
      <c r="AX143" s="56">
        <v>50</v>
      </c>
      <c r="CL143" s="89">
        <v>137</v>
      </c>
      <c r="CM143" s="181" t="s">
        <v>32</v>
      </c>
      <c r="CN143" s="58">
        <v>77</v>
      </c>
      <c r="ED143" s="89">
        <v>223</v>
      </c>
      <c r="EE143" s="181" t="s">
        <v>172</v>
      </c>
      <c r="EF143" s="58" t="s">
        <v>173</v>
      </c>
      <c r="FT143" s="60">
        <v>137</v>
      </c>
      <c r="FU143" s="181" t="s">
        <v>32</v>
      </c>
      <c r="FV143" s="58">
        <v>81</v>
      </c>
    </row>
    <row r="144" spans="48:178" ht="18" thickBot="1">
      <c r="AV144" s="90">
        <v>157</v>
      </c>
      <c r="AW144" s="59">
        <v>50</v>
      </c>
      <c r="AX144" s="56">
        <v>50</v>
      </c>
      <c r="CL144" s="89">
        <v>138</v>
      </c>
      <c r="CM144" s="181" t="s">
        <v>32</v>
      </c>
      <c r="CN144" s="58">
        <v>78</v>
      </c>
      <c r="ED144" s="182"/>
      <c r="EE144" s="183"/>
      <c r="EF144" s="183"/>
      <c r="FT144" s="74">
        <v>138</v>
      </c>
      <c r="FU144" s="78" t="s">
        <v>32</v>
      </c>
      <c r="FV144" s="79">
        <v>81</v>
      </c>
    </row>
    <row r="145" spans="48:178" ht="17">
      <c r="AV145" s="90">
        <v>158</v>
      </c>
      <c r="AW145" s="59">
        <v>52</v>
      </c>
      <c r="AX145" s="56">
        <v>51</v>
      </c>
      <c r="CL145" s="89">
        <v>139</v>
      </c>
      <c r="CM145" s="181" t="s">
        <v>32</v>
      </c>
      <c r="CN145" s="58">
        <v>78</v>
      </c>
      <c r="ED145" s="182"/>
      <c r="EE145" s="183"/>
      <c r="EF145" s="183"/>
      <c r="FT145" s="60">
        <v>139</v>
      </c>
      <c r="FU145" s="183" t="s">
        <v>172</v>
      </c>
      <c r="FV145" t="s">
        <v>174</v>
      </c>
    </row>
    <row r="146" spans="48:178" ht="18" thickBot="1">
      <c r="AV146" s="93">
        <v>159</v>
      </c>
      <c r="AW146" s="94">
        <v>54</v>
      </c>
      <c r="AX146" s="92">
        <v>51</v>
      </c>
      <c r="CL146" s="91">
        <v>140</v>
      </c>
      <c r="CM146" s="94" t="s">
        <v>32</v>
      </c>
      <c r="CN146" s="96">
        <v>78</v>
      </c>
      <c r="ED146" s="182"/>
      <c r="EE146" s="183"/>
      <c r="EF146" s="183"/>
    </row>
    <row r="147" spans="48:178" ht="17">
      <c r="AV147" s="90">
        <v>160</v>
      </c>
      <c r="AW147" s="59">
        <v>55</v>
      </c>
      <c r="AX147" s="56">
        <v>51</v>
      </c>
      <c r="CL147" s="89">
        <v>141</v>
      </c>
      <c r="CM147" s="181" t="s">
        <v>32</v>
      </c>
      <c r="CN147" s="58">
        <v>78</v>
      </c>
      <c r="ED147" s="182"/>
      <c r="EE147" s="183"/>
      <c r="EF147" s="183"/>
    </row>
    <row r="148" spans="48:178" ht="17">
      <c r="AV148" s="90">
        <v>161</v>
      </c>
      <c r="AW148" s="59">
        <v>57</v>
      </c>
      <c r="AX148" s="56">
        <v>52</v>
      </c>
      <c r="CL148" s="89">
        <v>142</v>
      </c>
      <c r="CM148" s="181" t="s">
        <v>32</v>
      </c>
      <c r="CN148" s="58">
        <v>78</v>
      </c>
      <c r="ED148" s="182"/>
      <c r="EE148" s="183"/>
      <c r="EF148" s="183"/>
    </row>
    <row r="149" spans="48:178" ht="17">
      <c r="AV149" s="90">
        <v>162</v>
      </c>
      <c r="AW149" s="59">
        <v>59</v>
      </c>
      <c r="AX149" s="56">
        <v>52</v>
      </c>
      <c r="CL149" s="89">
        <v>143</v>
      </c>
      <c r="CM149" s="181" t="s">
        <v>32</v>
      </c>
      <c r="CN149" s="58">
        <v>78</v>
      </c>
      <c r="ED149" s="182"/>
      <c r="EE149" s="183"/>
      <c r="EF149" s="183"/>
    </row>
    <row r="150" spans="48:178" ht="17">
      <c r="AV150" s="90">
        <v>163</v>
      </c>
      <c r="AW150" s="59">
        <v>61</v>
      </c>
      <c r="AX150" s="56">
        <v>53</v>
      </c>
      <c r="CL150" s="89">
        <v>144</v>
      </c>
      <c r="CM150" s="181" t="s">
        <v>32</v>
      </c>
      <c r="CN150" s="58">
        <v>79</v>
      </c>
      <c r="ED150" s="182"/>
      <c r="EE150" s="183"/>
      <c r="EF150" s="183"/>
    </row>
    <row r="151" spans="48:178" ht="18" thickBot="1">
      <c r="AV151" s="93">
        <v>164</v>
      </c>
      <c r="AW151" s="94">
        <v>62</v>
      </c>
      <c r="AX151" s="92">
        <v>53</v>
      </c>
      <c r="CL151" s="91">
        <v>145</v>
      </c>
      <c r="CM151" s="94" t="s">
        <v>32</v>
      </c>
      <c r="CN151" s="96">
        <v>79</v>
      </c>
      <c r="ED151" s="182"/>
      <c r="EE151" s="183"/>
      <c r="EF151" s="183"/>
    </row>
    <row r="152" spans="48:178" ht="17">
      <c r="AV152" s="90">
        <v>165</v>
      </c>
      <c r="AW152" s="59">
        <v>64</v>
      </c>
      <c r="AX152" s="56">
        <v>54</v>
      </c>
      <c r="CL152" s="89">
        <v>146</v>
      </c>
      <c r="CM152" s="181" t="s">
        <v>32</v>
      </c>
      <c r="CN152" s="58">
        <v>79</v>
      </c>
      <c r="ED152" s="182"/>
      <c r="EE152" s="183"/>
      <c r="EF152" s="183"/>
    </row>
    <row r="153" spans="48:178" ht="17">
      <c r="AV153" s="90">
        <v>166</v>
      </c>
      <c r="AW153" s="59">
        <v>65</v>
      </c>
      <c r="AX153" s="56">
        <v>54</v>
      </c>
      <c r="CL153" s="89">
        <v>147</v>
      </c>
      <c r="CM153" s="181" t="s">
        <v>32</v>
      </c>
      <c r="CN153" s="58">
        <v>79</v>
      </c>
      <c r="ED153" s="182"/>
      <c r="EE153" s="183"/>
      <c r="EF153" s="183"/>
    </row>
    <row r="154" spans="48:178" ht="17">
      <c r="AV154" s="90">
        <v>167</v>
      </c>
      <c r="AW154" s="59">
        <v>66</v>
      </c>
      <c r="AX154" s="56">
        <v>54</v>
      </c>
      <c r="CL154" s="89">
        <v>148</v>
      </c>
      <c r="CM154" s="181" t="s">
        <v>32</v>
      </c>
      <c r="CN154" s="58">
        <v>79</v>
      </c>
      <c r="ED154" s="182"/>
      <c r="EE154" s="183"/>
      <c r="EF154" s="183"/>
    </row>
    <row r="155" spans="48:178" ht="17">
      <c r="AV155" s="90">
        <v>168</v>
      </c>
      <c r="AW155" s="59">
        <v>68</v>
      </c>
      <c r="AX155" s="56">
        <v>55</v>
      </c>
      <c r="CL155" s="89">
        <v>149</v>
      </c>
      <c r="CM155" s="181" t="s">
        <v>32</v>
      </c>
      <c r="CN155" s="58">
        <v>79</v>
      </c>
      <c r="ED155" s="182"/>
      <c r="EE155" s="183"/>
      <c r="EF155" s="183"/>
    </row>
    <row r="156" spans="48:178" ht="18" thickBot="1">
      <c r="AV156" s="93">
        <v>169</v>
      </c>
      <c r="AW156" s="94">
        <v>70</v>
      </c>
      <c r="AX156" s="92">
        <v>55</v>
      </c>
      <c r="CL156" s="91">
        <v>150</v>
      </c>
      <c r="CM156" s="94" t="s">
        <v>32</v>
      </c>
      <c r="CN156" s="96">
        <v>79</v>
      </c>
      <c r="ED156" s="182"/>
      <c r="EE156" s="183"/>
      <c r="EF156" s="183"/>
    </row>
    <row r="157" spans="48:178" ht="17">
      <c r="AV157" s="90">
        <v>170</v>
      </c>
      <c r="AW157" s="59">
        <v>71</v>
      </c>
      <c r="AX157" s="56">
        <v>56</v>
      </c>
      <c r="CL157" s="89">
        <v>151</v>
      </c>
      <c r="CM157" s="181" t="s">
        <v>32</v>
      </c>
      <c r="CN157" s="58">
        <v>79</v>
      </c>
      <c r="ED157" s="182"/>
      <c r="EE157" s="183"/>
      <c r="EF157" s="183"/>
    </row>
    <row r="158" spans="48:178" ht="17">
      <c r="AV158" s="90">
        <v>171</v>
      </c>
      <c r="AW158" s="59">
        <v>72</v>
      </c>
      <c r="AX158" s="56">
        <v>56</v>
      </c>
      <c r="CL158" s="89">
        <v>152</v>
      </c>
      <c r="CM158" s="181" t="s">
        <v>32</v>
      </c>
      <c r="CN158" s="58">
        <v>79</v>
      </c>
      <c r="ED158" s="182"/>
      <c r="EE158" s="183"/>
      <c r="EF158" s="183"/>
    </row>
    <row r="159" spans="48:178" ht="17">
      <c r="AV159" s="90">
        <v>172</v>
      </c>
      <c r="AW159" s="59">
        <v>73</v>
      </c>
      <c r="AX159" s="56">
        <v>56</v>
      </c>
      <c r="CL159" s="89">
        <v>153</v>
      </c>
      <c r="CM159" s="181" t="s">
        <v>32</v>
      </c>
      <c r="CN159" s="58">
        <v>79</v>
      </c>
    </row>
    <row r="160" spans="48:178" ht="17">
      <c r="AV160" s="90">
        <v>173</v>
      </c>
      <c r="AW160" s="59">
        <v>74</v>
      </c>
      <c r="AX160" s="56">
        <v>56</v>
      </c>
      <c r="CL160" s="89">
        <v>154</v>
      </c>
      <c r="CM160" s="181" t="s">
        <v>32</v>
      </c>
      <c r="CN160" s="58">
        <v>79</v>
      </c>
    </row>
    <row r="161" spans="48:136" ht="18" thickBot="1">
      <c r="AV161" s="93">
        <v>174</v>
      </c>
      <c r="AW161" s="94">
        <v>75</v>
      </c>
      <c r="AX161" s="92">
        <v>57</v>
      </c>
      <c r="CL161" s="91">
        <v>155</v>
      </c>
      <c r="CM161" s="94" t="s">
        <v>32</v>
      </c>
      <c r="CN161" s="96">
        <v>79</v>
      </c>
      <c r="ED161" s="182"/>
      <c r="EE161" s="183"/>
      <c r="EF161" s="183"/>
    </row>
    <row r="162" spans="48:136" ht="17">
      <c r="AV162" s="90">
        <v>175</v>
      </c>
      <c r="AW162" s="29">
        <v>76</v>
      </c>
      <c r="AX162" s="72">
        <v>57</v>
      </c>
      <c r="CL162" s="89">
        <v>156</v>
      </c>
      <c r="CM162" s="189" t="s">
        <v>32</v>
      </c>
      <c r="CN162" s="21">
        <v>79</v>
      </c>
      <c r="ED162" s="182"/>
      <c r="EE162" s="211"/>
      <c r="EF162" s="183"/>
    </row>
    <row r="163" spans="48:136" ht="17">
      <c r="AV163" s="90">
        <v>176</v>
      </c>
      <c r="AW163" s="29">
        <v>77</v>
      </c>
      <c r="AX163" s="72">
        <v>57</v>
      </c>
      <c r="CL163" s="89">
        <v>157</v>
      </c>
      <c r="CM163" s="189" t="s">
        <v>32</v>
      </c>
      <c r="CN163" s="21">
        <v>79</v>
      </c>
      <c r="ED163" s="182"/>
      <c r="EE163" s="211"/>
      <c r="EF163" s="183"/>
    </row>
    <row r="164" spans="48:136" ht="17">
      <c r="AV164" s="90">
        <v>177</v>
      </c>
      <c r="AW164" s="29">
        <v>78</v>
      </c>
      <c r="AX164" s="72">
        <v>58</v>
      </c>
      <c r="CL164" s="89">
        <v>158</v>
      </c>
      <c r="CM164" s="189" t="s">
        <v>32</v>
      </c>
      <c r="CN164" s="21">
        <v>80</v>
      </c>
    </row>
    <row r="165" spans="48:136" ht="17">
      <c r="AV165" s="90">
        <v>178</v>
      </c>
      <c r="AW165" s="29">
        <v>79</v>
      </c>
      <c r="AX165" s="72">
        <v>58</v>
      </c>
      <c r="CL165" s="89">
        <v>159</v>
      </c>
      <c r="CM165" s="189" t="s">
        <v>32</v>
      </c>
      <c r="CN165" s="21">
        <v>80</v>
      </c>
    </row>
    <row r="166" spans="48:136" ht="18" thickBot="1">
      <c r="AV166" s="99">
        <v>179</v>
      </c>
      <c r="AW166" s="75">
        <v>80</v>
      </c>
      <c r="AX166" s="76">
        <v>59</v>
      </c>
      <c r="CL166" s="97">
        <v>160</v>
      </c>
      <c r="CM166" s="75" t="s">
        <v>32</v>
      </c>
      <c r="CN166" s="213">
        <v>80</v>
      </c>
    </row>
    <row r="167" spans="48:136" ht="17">
      <c r="AV167" s="57">
        <v>180</v>
      </c>
      <c r="AW167" s="59">
        <v>81</v>
      </c>
      <c r="AX167" s="58">
        <v>59</v>
      </c>
      <c r="CL167" s="60">
        <v>161</v>
      </c>
      <c r="CM167" s="181" t="s">
        <v>32</v>
      </c>
      <c r="CN167" s="58">
        <v>80</v>
      </c>
    </row>
    <row r="168" spans="48:136" ht="17">
      <c r="AV168" s="57">
        <v>181</v>
      </c>
      <c r="AW168" s="59">
        <v>82</v>
      </c>
      <c r="AX168" s="58">
        <v>59</v>
      </c>
      <c r="CL168" s="60">
        <v>162</v>
      </c>
      <c r="CM168" s="181" t="s">
        <v>32</v>
      </c>
      <c r="CN168" s="58">
        <v>80</v>
      </c>
    </row>
    <row r="169" spans="48:136" ht="17">
      <c r="AV169" s="57">
        <v>182</v>
      </c>
      <c r="AW169" s="59">
        <v>83</v>
      </c>
      <c r="AX169" s="58">
        <v>60</v>
      </c>
      <c r="CL169" s="60">
        <v>163</v>
      </c>
      <c r="CM169" s="181" t="s">
        <v>32</v>
      </c>
      <c r="CN169" s="58">
        <v>80</v>
      </c>
    </row>
    <row r="170" spans="48:136" ht="17">
      <c r="AV170" s="57">
        <v>183</v>
      </c>
      <c r="AW170" s="59">
        <v>84</v>
      </c>
      <c r="AX170" s="58">
        <v>60</v>
      </c>
      <c r="CL170" s="60">
        <v>164</v>
      </c>
      <c r="CM170" s="181" t="s">
        <v>32</v>
      </c>
      <c r="CN170" s="58">
        <v>80</v>
      </c>
    </row>
    <row r="171" spans="48:136" ht="18" thickBot="1">
      <c r="AV171" s="95">
        <v>184</v>
      </c>
      <c r="AW171" s="94">
        <v>85</v>
      </c>
      <c r="AX171" s="96">
        <v>60</v>
      </c>
      <c r="CL171" s="214">
        <v>165</v>
      </c>
      <c r="CM171" s="94" t="s">
        <v>32</v>
      </c>
      <c r="CN171" s="96">
        <v>80</v>
      </c>
    </row>
    <row r="172" spans="48:136" ht="17">
      <c r="AV172" s="57">
        <v>185</v>
      </c>
      <c r="AW172" s="59">
        <v>85</v>
      </c>
      <c r="AX172" s="58">
        <v>61</v>
      </c>
      <c r="CL172" s="60">
        <v>166</v>
      </c>
      <c r="CM172" s="181" t="s">
        <v>32</v>
      </c>
      <c r="CN172" s="58">
        <v>80</v>
      </c>
    </row>
    <row r="173" spans="48:136" ht="17">
      <c r="AV173" s="57">
        <v>186</v>
      </c>
      <c r="AW173" s="59">
        <v>86</v>
      </c>
      <c r="AX173" s="58">
        <v>61</v>
      </c>
      <c r="CL173" s="60">
        <v>167</v>
      </c>
      <c r="CM173" s="181" t="s">
        <v>32</v>
      </c>
      <c r="CN173" s="58">
        <v>80</v>
      </c>
    </row>
    <row r="174" spans="48:136" ht="17">
      <c r="AV174" s="57">
        <v>187</v>
      </c>
      <c r="AW174" s="59">
        <v>87</v>
      </c>
      <c r="AX174" s="58">
        <v>61</v>
      </c>
      <c r="CL174" s="60">
        <v>168</v>
      </c>
      <c r="CM174" s="181" t="s">
        <v>32</v>
      </c>
      <c r="CN174" s="58">
        <v>80</v>
      </c>
    </row>
    <row r="175" spans="48:136" ht="17">
      <c r="AV175" s="57">
        <v>188</v>
      </c>
      <c r="AW175" s="59">
        <v>88</v>
      </c>
      <c r="AX175" s="58">
        <v>62</v>
      </c>
      <c r="CL175" s="60">
        <v>169</v>
      </c>
      <c r="CM175" s="181" t="s">
        <v>32</v>
      </c>
      <c r="CN175" s="58">
        <v>80</v>
      </c>
    </row>
    <row r="176" spans="48:136" ht="18" thickBot="1">
      <c r="AV176" s="95">
        <v>189</v>
      </c>
      <c r="AW176" s="94">
        <v>89</v>
      </c>
      <c r="AX176" s="96">
        <v>62</v>
      </c>
      <c r="CL176" s="214">
        <v>170</v>
      </c>
      <c r="CM176" s="94" t="s">
        <v>32</v>
      </c>
      <c r="CN176" s="96">
        <v>80</v>
      </c>
    </row>
    <row r="177" spans="48:133" ht="17">
      <c r="AV177" s="57">
        <v>190</v>
      </c>
      <c r="AW177" s="59">
        <v>90</v>
      </c>
      <c r="AX177" s="58">
        <v>63</v>
      </c>
      <c r="CL177" s="60">
        <v>171</v>
      </c>
      <c r="CM177" s="181" t="s">
        <v>32</v>
      </c>
      <c r="CN177" s="58">
        <v>81</v>
      </c>
    </row>
    <row r="178" spans="48:133" ht="17">
      <c r="AV178" s="57">
        <v>191</v>
      </c>
      <c r="AW178" s="59">
        <v>90</v>
      </c>
      <c r="AX178" s="58">
        <v>63</v>
      </c>
      <c r="CL178" s="60">
        <v>172</v>
      </c>
      <c r="CM178" s="181" t="s">
        <v>32</v>
      </c>
      <c r="CN178" s="58">
        <v>81</v>
      </c>
    </row>
    <row r="179" spans="48:133" ht="17">
      <c r="AV179" s="57">
        <v>192</v>
      </c>
      <c r="AW179" s="59">
        <v>90</v>
      </c>
      <c r="AX179" s="58">
        <v>63</v>
      </c>
      <c r="CL179" s="60">
        <v>173</v>
      </c>
      <c r="CM179" s="181" t="s">
        <v>32</v>
      </c>
      <c r="CN179" s="58">
        <v>81</v>
      </c>
    </row>
    <row r="180" spans="48:133" ht="17">
      <c r="AV180" s="57">
        <v>193</v>
      </c>
      <c r="AW180" s="59">
        <v>91</v>
      </c>
      <c r="AX180" s="58">
        <v>63</v>
      </c>
      <c r="CL180" s="60">
        <v>174</v>
      </c>
      <c r="CM180" s="181" t="s">
        <v>32</v>
      </c>
      <c r="CN180" s="58">
        <v>81</v>
      </c>
    </row>
    <row r="181" spans="48:133" ht="18" thickBot="1">
      <c r="AV181" s="95">
        <v>194</v>
      </c>
      <c r="AW181" s="94">
        <v>91</v>
      </c>
      <c r="AX181" s="96">
        <v>64</v>
      </c>
      <c r="CL181" s="214">
        <v>175</v>
      </c>
      <c r="CM181" s="94" t="s">
        <v>32</v>
      </c>
      <c r="CN181" s="96">
        <v>81</v>
      </c>
    </row>
    <row r="182" spans="48:133" ht="17">
      <c r="AV182" s="57">
        <v>195</v>
      </c>
      <c r="AW182" s="59">
        <v>92</v>
      </c>
      <c r="AX182" s="58">
        <v>64</v>
      </c>
      <c r="CL182" s="60">
        <v>176</v>
      </c>
      <c r="CM182" s="181" t="s">
        <v>32</v>
      </c>
      <c r="CN182" s="58">
        <v>81</v>
      </c>
    </row>
    <row r="183" spans="48:133" ht="17">
      <c r="AV183" s="57">
        <v>196</v>
      </c>
      <c r="AW183" s="59">
        <v>92</v>
      </c>
      <c r="AX183" s="58">
        <v>64</v>
      </c>
      <c r="CL183" s="60">
        <v>177</v>
      </c>
      <c r="CM183" s="181" t="s">
        <v>32</v>
      </c>
      <c r="CN183" s="58">
        <v>81</v>
      </c>
    </row>
    <row r="184" spans="48:133" ht="17">
      <c r="AV184" s="57">
        <v>197</v>
      </c>
      <c r="AW184" s="59">
        <v>93</v>
      </c>
      <c r="AX184" s="58">
        <v>65</v>
      </c>
      <c r="CL184" s="60">
        <v>178</v>
      </c>
      <c r="CM184" s="181" t="s">
        <v>32</v>
      </c>
      <c r="CN184" s="58">
        <v>81</v>
      </c>
    </row>
    <row r="185" spans="48:133" ht="17">
      <c r="AV185" s="57">
        <v>198</v>
      </c>
      <c r="AW185" s="59">
        <v>94</v>
      </c>
      <c r="AX185" s="58">
        <v>65</v>
      </c>
      <c r="CL185" s="60">
        <v>179</v>
      </c>
      <c r="CM185" s="181" t="s">
        <v>32</v>
      </c>
      <c r="CN185" s="58">
        <v>81</v>
      </c>
    </row>
    <row r="186" spans="48:133" ht="18" thickBot="1">
      <c r="AV186" s="95">
        <v>199</v>
      </c>
      <c r="AW186" s="94">
        <v>94</v>
      </c>
      <c r="AX186" s="96">
        <v>66</v>
      </c>
      <c r="CL186" s="214">
        <v>180</v>
      </c>
      <c r="CM186" s="94" t="s">
        <v>32</v>
      </c>
      <c r="CN186" s="96">
        <v>81</v>
      </c>
    </row>
    <row r="187" spans="48:133" ht="17">
      <c r="AV187" s="57">
        <v>200</v>
      </c>
      <c r="AW187" s="59">
        <v>94</v>
      </c>
      <c r="AX187" s="58">
        <v>66</v>
      </c>
      <c r="CL187" s="60">
        <v>181</v>
      </c>
      <c r="CM187" s="181" t="s">
        <v>32</v>
      </c>
      <c r="CN187" s="58">
        <v>81</v>
      </c>
    </row>
    <row r="188" spans="48:133" ht="17">
      <c r="AV188" s="57">
        <v>201</v>
      </c>
      <c r="AW188" s="59">
        <v>95</v>
      </c>
      <c r="AX188" s="58">
        <v>66</v>
      </c>
      <c r="CL188" s="60">
        <v>182</v>
      </c>
      <c r="CM188" s="181" t="s">
        <v>32</v>
      </c>
      <c r="CN188" s="58">
        <v>81</v>
      </c>
    </row>
    <row r="189" spans="48:133" ht="17">
      <c r="AV189" s="57">
        <v>202</v>
      </c>
      <c r="AW189" s="59">
        <v>95</v>
      </c>
      <c r="AX189" s="58">
        <v>67</v>
      </c>
      <c r="CL189" s="60">
        <v>183</v>
      </c>
      <c r="CM189" s="181" t="s">
        <v>32</v>
      </c>
      <c r="CN189" s="58">
        <v>81</v>
      </c>
    </row>
    <row r="190" spans="48:133" ht="18" thickBot="1">
      <c r="AV190" s="57">
        <v>203</v>
      </c>
      <c r="AW190" s="59">
        <v>96</v>
      </c>
      <c r="AX190" s="58">
        <v>67</v>
      </c>
      <c r="CL190" s="74">
        <v>184</v>
      </c>
      <c r="CM190" s="78" t="s">
        <v>32</v>
      </c>
      <c r="CN190" s="79">
        <v>81</v>
      </c>
      <c r="EC190" s="183"/>
    </row>
    <row r="191" spans="48:133" ht="18" thickBot="1">
      <c r="AV191" s="95">
        <v>204</v>
      </c>
      <c r="AW191" s="94">
        <v>96</v>
      </c>
      <c r="AX191" s="96">
        <v>68</v>
      </c>
      <c r="CL191" s="60">
        <v>185</v>
      </c>
      <c r="CM191" s="183" t="s">
        <v>172</v>
      </c>
      <c r="CN191" t="s">
        <v>174</v>
      </c>
      <c r="EA191" s="182"/>
      <c r="EB191" s="183"/>
      <c r="EC191" s="183"/>
    </row>
    <row r="192" spans="48:133" ht="16">
      <c r="AV192" s="57">
        <v>205</v>
      </c>
      <c r="AW192" s="59">
        <v>96</v>
      </c>
      <c r="AX192" s="58">
        <v>68</v>
      </c>
      <c r="EA192" s="182"/>
      <c r="EB192" s="183"/>
    </row>
    <row r="193" spans="48:50" ht="16">
      <c r="AV193" s="57">
        <v>206</v>
      </c>
      <c r="AW193" s="59">
        <v>97</v>
      </c>
      <c r="AX193" s="58">
        <v>68</v>
      </c>
    </row>
    <row r="194" spans="48:50" ht="16">
      <c r="AV194" s="57">
        <v>207</v>
      </c>
      <c r="AW194" s="59">
        <v>97</v>
      </c>
      <c r="AX194" s="58">
        <v>69</v>
      </c>
    </row>
    <row r="195" spans="48:50" ht="16">
      <c r="AV195" s="57">
        <v>208</v>
      </c>
      <c r="AW195" s="59">
        <v>98</v>
      </c>
      <c r="AX195" s="58">
        <v>70</v>
      </c>
    </row>
    <row r="196" spans="48:50" ht="16">
      <c r="AV196" s="57">
        <v>209</v>
      </c>
      <c r="AW196" s="59">
        <v>98</v>
      </c>
      <c r="AX196" s="58">
        <v>71</v>
      </c>
    </row>
    <row r="197" spans="48:50" ht="16">
      <c r="AV197" s="57">
        <v>210</v>
      </c>
      <c r="AW197" s="59">
        <v>98</v>
      </c>
      <c r="AX197" s="58">
        <v>72</v>
      </c>
    </row>
    <row r="198" spans="48:50" ht="16">
      <c r="AV198" s="57">
        <v>211</v>
      </c>
      <c r="AW198" s="59">
        <v>99</v>
      </c>
      <c r="AX198" s="58">
        <v>72</v>
      </c>
    </row>
    <row r="199" spans="48:50" ht="16">
      <c r="AV199" s="57">
        <v>212</v>
      </c>
      <c r="AW199" s="59">
        <v>99</v>
      </c>
      <c r="AX199" s="58">
        <v>73</v>
      </c>
    </row>
    <row r="200" spans="48:50" ht="16">
      <c r="AV200" s="57">
        <v>213</v>
      </c>
      <c r="AW200" s="59">
        <v>99</v>
      </c>
      <c r="AX200" s="58">
        <v>74</v>
      </c>
    </row>
    <row r="201" spans="48:50" ht="16">
      <c r="AV201" s="57">
        <v>214</v>
      </c>
      <c r="AW201" s="59">
        <v>99</v>
      </c>
      <c r="AX201" s="58">
        <v>75</v>
      </c>
    </row>
    <row r="202" spans="48:50" ht="16">
      <c r="AV202" s="57">
        <v>215</v>
      </c>
      <c r="AW202" s="59">
        <v>99</v>
      </c>
      <c r="AX202" s="58">
        <v>75</v>
      </c>
    </row>
    <row r="203" spans="48:50" ht="16">
      <c r="AV203" s="57">
        <v>216</v>
      </c>
      <c r="AW203" s="59">
        <v>99</v>
      </c>
      <c r="AX203" s="58">
        <v>76</v>
      </c>
    </row>
    <row r="204" spans="48:50" ht="17">
      <c r="AV204" s="57">
        <v>217</v>
      </c>
      <c r="AW204" s="59" t="s">
        <v>32</v>
      </c>
      <c r="AX204" s="58">
        <v>76</v>
      </c>
    </row>
    <row r="205" spans="48:50" ht="17">
      <c r="AV205" s="57">
        <v>218</v>
      </c>
      <c r="AW205" s="59" t="s">
        <v>32</v>
      </c>
      <c r="AX205" s="58">
        <v>76</v>
      </c>
    </row>
    <row r="206" spans="48:50" ht="17">
      <c r="AV206" s="57">
        <v>219</v>
      </c>
      <c r="AW206" s="59" t="s">
        <v>32</v>
      </c>
      <c r="AX206" s="58">
        <v>78</v>
      </c>
    </row>
    <row r="207" spans="48:50" ht="17">
      <c r="AV207" s="57">
        <v>220</v>
      </c>
      <c r="AW207" s="59" t="s">
        <v>32</v>
      </c>
      <c r="AX207" s="58">
        <v>80</v>
      </c>
    </row>
    <row r="208" spans="48:50" ht="17">
      <c r="AV208" s="57">
        <v>221</v>
      </c>
      <c r="AW208" s="59" t="s">
        <v>32</v>
      </c>
      <c r="AX208" s="58">
        <v>81</v>
      </c>
    </row>
    <row r="209" spans="48:50" ht="17">
      <c r="AV209" s="57">
        <v>222</v>
      </c>
      <c r="AW209" s="59" t="s">
        <v>172</v>
      </c>
      <c r="AX209" t="s">
        <v>174</v>
      </c>
    </row>
    <row r="397" spans="48:50">
      <c r="AV397" s="209"/>
      <c r="AW397" s="209"/>
      <c r="AX397" s="209"/>
    </row>
    <row r="398" spans="48:50">
      <c r="AV398" s="209"/>
      <c r="AW398" s="209"/>
      <c r="AX398" s="209"/>
    </row>
    <row r="399" spans="48:50">
      <c r="AV399" s="209"/>
      <c r="AW399" s="209"/>
      <c r="AX399" s="209"/>
    </row>
    <row r="400" spans="48:50">
      <c r="AV400" s="209"/>
      <c r="AW400" s="209"/>
      <c r="AX400" s="209"/>
    </row>
  </sheetData>
  <sheetProtection algorithmName="SHA-512" hashValue="2n9hkkEZBTi/GN07QMLdpjWn4xYk1FSKRbAZGJ02zYF638LeK3de3g9Sc4sG8oXbgR4T8WWsIWTK5TKJRNMPUw==" saltValue="inh8LYBiqb01L4IrYlRGTg==" spinCount="100000" sheet="1" objects="1" scenarios="1"/>
  <mergeCells count="62">
    <mergeCell ref="GI3:GJ3"/>
    <mergeCell ref="GA4:GB4"/>
    <mergeCell ref="GC4:GD4"/>
    <mergeCell ref="GI4:GJ4"/>
    <mergeCell ref="EQ3:ER3"/>
    <mergeCell ref="FJ3:FL3"/>
    <mergeCell ref="FM3:FO3"/>
    <mergeCell ref="FP3:FR3"/>
    <mergeCell ref="FT3:FV3"/>
    <mergeCell ref="FX3:FX4"/>
    <mergeCell ref="FY3:FZ4"/>
    <mergeCell ref="GA3:GB3"/>
    <mergeCell ref="GC3:GD3"/>
    <mergeCell ref="GE3:GF4"/>
    <mergeCell ref="GG3:GH4"/>
    <mergeCell ref="EO3:EP3"/>
    <mergeCell ref="DK3:DL3"/>
    <mergeCell ref="DM3:DN3"/>
    <mergeCell ref="DO3:DP3"/>
    <mergeCell ref="DQ3:DR3"/>
    <mergeCell ref="DT3:DV3"/>
    <mergeCell ref="DW3:DY3"/>
    <mergeCell ref="DZ3:EB3"/>
    <mergeCell ref="ED3:EF3"/>
    <mergeCell ref="EI3:EJ3"/>
    <mergeCell ref="EK3:EL3"/>
    <mergeCell ref="EM3:EN3"/>
    <mergeCell ref="DI3:DJ3"/>
    <mergeCell ref="DA4:DB4"/>
    <mergeCell ref="CH3:CJ3"/>
    <mergeCell ref="CL3:CN3"/>
    <mergeCell ref="CP3:CP4"/>
    <mergeCell ref="CQ3:CR4"/>
    <mergeCell ref="CS3:CT3"/>
    <mergeCell ref="CU3:CV3"/>
    <mergeCell ref="CS4:CT4"/>
    <mergeCell ref="CU4:CV4"/>
    <mergeCell ref="CW3:CX4"/>
    <mergeCell ref="CY3:CZ4"/>
    <mergeCell ref="DA3:DB3"/>
    <mergeCell ref="DE3:DF3"/>
    <mergeCell ref="DG3:DH3"/>
    <mergeCell ref="CE3:CG3"/>
    <mergeCell ref="AI3:AJ3"/>
    <mergeCell ref="AL3:AN3"/>
    <mergeCell ref="AO3:AQ3"/>
    <mergeCell ref="AR3:AT3"/>
    <mergeCell ref="AV3:AX3"/>
    <mergeCell ref="BA3:BB3"/>
    <mergeCell ref="BC3:BD3"/>
    <mergeCell ref="BE3:BF3"/>
    <mergeCell ref="BG3:BH3"/>
    <mergeCell ref="BI3:BJ3"/>
    <mergeCell ref="CB3:CD3"/>
    <mergeCell ref="F40:H40"/>
    <mergeCell ref="F3:H3"/>
    <mergeCell ref="AG3:AH3"/>
    <mergeCell ref="W3:X3"/>
    <mergeCell ref="Y3:Z3"/>
    <mergeCell ref="AA3:AB3"/>
    <mergeCell ref="AC3:AD3"/>
    <mergeCell ref="AE3:AF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學前師</vt:lpstr>
      <vt:lpstr>學前家</vt:lpstr>
      <vt:lpstr>學前師!_Toc446422571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2019-08-22T11:53:45Z</dcterms:created>
  <dcterms:modified xsi:type="dcterms:W3CDTF">2021-10-13T15:17:18Z</dcterms:modified>
</cp:coreProperties>
</file>